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Bilteni\08_Energetski bilansi\Bilten_Energetski_bilansi_2022\"/>
    </mc:Choice>
  </mc:AlternateContent>
  <bookViews>
    <workbookView xWindow="0" yWindow="0" windowWidth="25200" windowHeight="11850"/>
  </bookViews>
  <sheets>
    <sheet name="Садржај" sheetId="28" r:id="rId1"/>
    <sheet name="1.1" sheetId="27" r:id="rId2"/>
    <sheet name="1.2" sheetId="18" r:id="rId3"/>
    <sheet name="1.3" sheetId="21" r:id="rId4"/>
    <sheet name="1.4" sheetId="22" r:id="rId5"/>
    <sheet name="1.5" sheetId="23" r:id="rId6"/>
    <sheet name="1.6" sheetId="24" r:id="rId7"/>
    <sheet name="1.6a" sheetId="25" r:id="rId8"/>
    <sheet name="1.7" sheetId="26" r:id="rId9"/>
    <sheet name="2.1" sheetId="5" r:id="rId10"/>
    <sheet name="2.2" sheetId="4" r:id="rId11"/>
    <sheet name="2.3" sheetId="6" r:id="rId12"/>
    <sheet name="2.4" sheetId="7" r:id="rId13"/>
    <sheet name="2.5" sheetId="8" r:id="rId14"/>
    <sheet name="2.6" sheetId="9" r:id="rId15"/>
    <sheet name="3" sheetId="10" r:id="rId16"/>
  </sheets>
  <calcPr calcId="162913"/>
</workbook>
</file>

<file path=xl/calcChain.xml><?xml version="1.0" encoding="utf-8"?>
<calcChain xmlns="http://schemas.openxmlformats.org/spreadsheetml/2006/main">
  <c r="J7" i="10" l="1"/>
  <c r="B57" i="27" l="1"/>
  <c r="B56" i="27"/>
  <c r="B55" i="27"/>
  <c r="B54" i="27"/>
  <c r="B53" i="27"/>
  <c r="B52" i="27"/>
  <c r="J51" i="27"/>
  <c r="J48" i="27" s="1"/>
  <c r="I51" i="27"/>
  <c r="I48" i="27" s="1"/>
  <c r="H51" i="27"/>
  <c r="G51" i="27"/>
  <c r="F51" i="27"/>
  <c r="E51" i="27"/>
  <c r="D51" i="27"/>
  <c r="C51" i="27"/>
  <c r="C48" i="27" s="1"/>
  <c r="B51" i="27"/>
  <c r="B50" i="27"/>
  <c r="B49" i="27"/>
  <c r="H48" i="27"/>
  <c r="G48" i="27"/>
  <c r="F48" i="27"/>
  <c r="E48" i="27"/>
  <c r="D48" i="27"/>
  <c r="F47" i="27"/>
  <c r="F58" i="27" s="1"/>
  <c r="B46" i="27"/>
  <c r="B45" i="27"/>
  <c r="B44" i="27"/>
  <c r="B43" i="27"/>
  <c r="B42" i="27"/>
  <c r="B41" i="27"/>
  <c r="B40" i="27"/>
  <c r="B39" i="27"/>
  <c r="B38" i="27"/>
  <c r="B37" i="27"/>
  <c r="J36" i="27"/>
  <c r="I36" i="27"/>
  <c r="H36" i="27"/>
  <c r="B36" i="27" s="1"/>
  <c r="G36" i="27"/>
  <c r="F36" i="27"/>
  <c r="E36" i="27"/>
  <c r="D36" i="27"/>
  <c r="C36" i="27"/>
  <c r="B35" i="27"/>
  <c r="B34" i="27"/>
  <c r="B33" i="27"/>
  <c r="J32" i="27"/>
  <c r="I32" i="27"/>
  <c r="H32" i="27"/>
  <c r="G32" i="27"/>
  <c r="F32" i="27"/>
  <c r="E32" i="27"/>
  <c r="D32" i="27"/>
  <c r="C32" i="27"/>
  <c r="B32" i="27" s="1"/>
  <c r="B31" i="27"/>
  <c r="B30" i="27"/>
  <c r="B29" i="27"/>
  <c r="B28" i="27"/>
  <c r="B27" i="27"/>
  <c r="B26" i="27"/>
  <c r="B25" i="27"/>
  <c r="B24" i="27"/>
  <c r="B23" i="27"/>
  <c r="J22" i="27"/>
  <c r="I22" i="27"/>
  <c r="H22" i="27"/>
  <c r="G22" i="27"/>
  <c r="F22" i="27"/>
  <c r="E22" i="27"/>
  <c r="D22" i="27"/>
  <c r="C22" i="27"/>
  <c r="B22" i="27" s="1"/>
  <c r="B21" i="27"/>
  <c r="B20" i="27"/>
  <c r="B19" i="27"/>
  <c r="B18" i="27"/>
  <c r="B17" i="27"/>
  <c r="B16" i="27"/>
  <c r="B15" i="27"/>
  <c r="B14" i="27"/>
  <c r="B13" i="27"/>
  <c r="J12" i="27"/>
  <c r="I12" i="27"/>
  <c r="H12" i="27"/>
  <c r="G12" i="27"/>
  <c r="F12" i="27"/>
  <c r="E12" i="27"/>
  <c r="D12" i="27"/>
  <c r="B12" i="27" s="1"/>
  <c r="C12" i="27"/>
  <c r="J11" i="27"/>
  <c r="J47" i="27" s="1"/>
  <c r="J58" i="27" s="1"/>
  <c r="I11" i="27"/>
  <c r="I47" i="27" s="1"/>
  <c r="I58" i="27" s="1"/>
  <c r="H11" i="27"/>
  <c r="H47" i="27" s="1"/>
  <c r="H58" i="27" s="1"/>
  <c r="G11" i="27"/>
  <c r="G47" i="27" s="1"/>
  <c r="F11" i="27"/>
  <c r="E11" i="27"/>
  <c r="E47" i="27" s="1"/>
  <c r="E58" i="27" s="1"/>
  <c r="D11" i="27"/>
  <c r="D47" i="27" s="1"/>
  <c r="D58" i="27" s="1"/>
  <c r="C11" i="27"/>
  <c r="C47" i="27" s="1"/>
  <c r="B10" i="27"/>
  <c r="B9" i="27"/>
  <c r="B8" i="27"/>
  <c r="B7" i="27"/>
  <c r="B6" i="27"/>
  <c r="C52" i="26"/>
  <c r="B52" i="26"/>
  <c r="C49" i="26"/>
  <c r="B49" i="26"/>
  <c r="C37" i="26"/>
  <c r="B37" i="26"/>
  <c r="C33" i="26"/>
  <c r="B33" i="26"/>
  <c r="C23" i="26"/>
  <c r="B23" i="26"/>
  <c r="C13" i="26"/>
  <c r="C48" i="26" s="1"/>
  <c r="C59" i="26" s="1"/>
  <c r="B13" i="26"/>
  <c r="C12" i="26"/>
  <c r="B12" i="26"/>
  <c r="B48" i="26" s="1"/>
  <c r="B59" i="26" s="1"/>
  <c r="H108" i="25"/>
  <c r="H105" i="25" s="1"/>
  <c r="G108" i="25"/>
  <c r="F108" i="25"/>
  <c r="E108" i="25"/>
  <c r="D108" i="25"/>
  <c r="C108" i="25"/>
  <c r="C105" i="25" s="1"/>
  <c r="B108" i="25"/>
  <c r="B105" i="25" s="1"/>
  <c r="G105" i="25"/>
  <c r="F105" i="25"/>
  <c r="E105" i="25"/>
  <c r="D105" i="25"/>
  <c r="H104" i="25"/>
  <c r="H115" i="25" s="1"/>
  <c r="G104" i="25"/>
  <c r="G115" i="25" s="1"/>
  <c r="F104" i="25"/>
  <c r="F115" i="25" s="1"/>
  <c r="H93" i="25"/>
  <c r="G93" i="25"/>
  <c r="F93" i="25"/>
  <c r="E93" i="25"/>
  <c r="D93" i="25"/>
  <c r="C93" i="25"/>
  <c r="B93" i="25"/>
  <c r="H89" i="25"/>
  <c r="G89" i="25"/>
  <c r="F89" i="25"/>
  <c r="E89" i="25"/>
  <c r="D89" i="25"/>
  <c r="C89" i="25"/>
  <c r="B89" i="25"/>
  <c r="H79" i="25"/>
  <c r="G79" i="25"/>
  <c r="F79" i="25"/>
  <c r="E79" i="25"/>
  <c r="D79" i="25"/>
  <c r="C79" i="25"/>
  <c r="B79" i="25"/>
  <c r="H69" i="25"/>
  <c r="G69" i="25"/>
  <c r="F69" i="25"/>
  <c r="E69" i="25"/>
  <c r="D69" i="25"/>
  <c r="C69" i="25"/>
  <c r="B69" i="25"/>
  <c r="H68" i="25"/>
  <c r="G68" i="25"/>
  <c r="F68" i="25"/>
  <c r="E68" i="25"/>
  <c r="E104" i="25" s="1"/>
  <c r="E115" i="25" s="1"/>
  <c r="D68" i="25"/>
  <c r="D104" i="25" s="1"/>
  <c r="D115" i="25" s="1"/>
  <c r="C68" i="25"/>
  <c r="C104" i="25" s="1"/>
  <c r="C115" i="25" s="1"/>
  <c r="B68" i="25"/>
  <c r="B104" i="25" s="1"/>
  <c r="H51" i="25"/>
  <c r="H48" i="25" s="1"/>
  <c r="G51" i="25"/>
  <c r="G48" i="25" s="1"/>
  <c r="F51" i="25"/>
  <c r="E51" i="25"/>
  <c r="D51" i="25"/>
  <c r="C51" i="25"/>
  <c r="B51" i="25"/>
  <c r="F48" i="25"/>
  <c r="E48" i="25"/>
  <c r="D48" i="25"/>
  <c r="C48" i="25"/>
  <c r="B48" i="25"/>
  <c r="G47" i="25"/>
  <c r="G58" i="25" s="1"/>
  <c r="F47" i="25"/>
  <c r="F58" i="25" s="1"/>
  <c r="E47" i="25"/>
  <c r="E58" i="25" s="1"/>
  <c r="H36" i="25"/>
  <c r="G36" i="25"/>
  <c r="F36" i="25"/>
  <c r="E36" i="25"/>
  <c r="D36" i="25"/>
  <c r="C36" i="25"/>
  <c r="B36" i="25"/>
  <c r="H32" i="25"/>
  <c r="G32" i="25"/>
  <c r="F32" i="25"/>
  <c r="E32" i="25"/>
  <c r="D32" i="25"/>
  <c r="C32" i="25"/>
  <c r="B32" i="25"/>
  <c r="H22" i="25"/>
  <c r="G22" i="25"/>
  <c r="F22" i="25"/>
  <c r="E22" i="25"/>
  <c r="D22" i="25"/>
  <c r="C22" i="25"/>
  <c r="B22" i="25"/>
  <c r="H12" i="25"/>
  <c r="G12" i="25"/>
  <c r="F12" i="25"/>
  <c r="E12" i="25"/>
  <c r="D12" i="25"/>
  <c r="C12" i="25"/>
  <c r="B12" i="25"/>
  <c r="H11" i="25"/>
  <c r="H47" i="25" s="1"/>
  <c r="H58" i="25" s="1"/>
  <c r="G11" i="25"/>
  <c r="F11" i="25"/>
  <c r="E11" i="25"/>
  <c r="D11" i="25"/>
  <c r="D47" i="25" s="1"/>
  <c r="D58" i="25" s="1"/>
  <c r="C11" i="25"/>
  <c r="C47" i="25" s="1"/>
  <c r="C58" i="25" s="1"/>
  <c r="B11" i="25"/>
  <c r="B47" i="25" s="1"/>
  <c r="B58" i="25" s="1"/>
  <c r="H108" i="24"/>
  <c r="H105" i="24" s="1"/>
  <c r="G108" i="24"/>
  <c r="F108" i="24"/>
  <c r="E108" i="24"/>
  <c r="E105" i="24" s="1"/>
  <c r="D108" i="24"/>
  <c r="C108" i="24"/>
  <c r="B108" i="24"/>
  <c r="B105" i="24" s="1"/>
  <c r="G105" i="24"/>
  <c r="F105" i="24"/>
  <c r="D105" i="24"/>
  <c r="C105" i="24"/>
  <c r="H93" i="24"/>
  <c r="G93" i="24"/>
  <c r="F93" i="24"/>
  <c r="E93" i="24"/>
  <c r="D93" i="24"/>
  <c r="C93" i="24"/>
  <c r="B93" i="24"/>
  <c r="H89" i="24"/>
  <c r="G89" i="24"/>
  <c r="F89" i="24"/>
  <c r="E89" i="24"/>
  <c r="D89" i="24"/>
  <c r="C89" i="24"/>
  <c r="B89" i="24"/>
  <c r="H79" i="24"/>
  <c r="G79" i="24"/>
  <c r="F79" i="24"/>
  <c r="E79" i="24"/>
  <c r="D79" i="24"/>
  <c r="C79" i="24"/>
  <c r="B79" i="24"/>
  <c r="H69" i="24"/>
  <c r="G69" i="24"/>
  <c r="F69" i="24"/>
  <c r="E69" i="24"/>
  <c r="D69" i="24"/>
  <c r="C69" i="24"/>
  <c r="B69" i="24"/>
  <c r="H68" i="24"/>
  <c r="H104" i="24" s="1"/>
  <c r="H115" i="24" s="1"/>
  <c r="G68" i="24"/>
  <c r="G104" i="24" s="1"/>
  <c r="G115" i="24" s="1"/>
  <c r="F68" i="24"/>
  <c r="F104" i="24" s="1"/>
  <c r="F115" i="24" s="1"/>
  <c r="E68" i="24"/>
  <c r="D68" i="24"/>
  <c r="C68" i="24"/>
  <c r="C104" i="24" s="1"/>
  <c r="C115" i="24" s="1"/>
  <c r="B68" i="24"/>
  <c r="H51" i="24"/>
  <c r="H48" i="24" s="1"/>
  <c r="G51" i="24"/>
  <c r="G48" i="24" s="1"/>
  <c r="F51" i="24"/>
  <c r="F48" i="24" s="1"/>
  <c r="E51" i="24"/>
  <c r="E48" i="24" s="1"/>
  <c r="D51" i="24"/>
  <c r="C51" i="24"/>
  <c r="C48" i="24" s="1"/>
  <c r="B51" i="24"/>
  <c r="B48" i="24" s="1"/>
  <c r="D48" i="24"/>
  <c r="H36" i="24"/>
  <c r="G36" i="24"/>
  <c r="F36" i="24"/>
  <c r="E36" i="24"/>
  <c r="D36" i="24"/>
  <c r="C36" i="24"/>
  <c r="B36" i="24"/>
  <c r="H32" i="24"/>
  <c r="G32" i="24"/>
  <c r="F32" i="24"/>
  <c r="E32" i="24"/>
  <c r="D32" i="24"/>
  <c r="C32" i="24"/>
  <c r="B32" i="24"/>
  <c r="H22" i="24"/>
  <c r="G22" i="24"/>
  <c r="F22" i="24"/>
  <c r="E22" i="24"/>
  <c r="D22" i="24"/>
  <c r="C22" i="24"/>
  <c r="B22" i="24"/>
  <c r="H12" i="24"/>
  <c r="G12" i="24"/>
  <c r="F12" i="24"/>
  <c r="E12" i="24"/>
  <c r="D12" i="24"/>
  <c r="C12" i="24"/>
  <c r="B12" i="24"/>
  <c r="H11" i="24"/>
  <c r="G11" i="24"/>
  <c r="G47" i="24" s="1"/>
  <c r="G58" i="24" s="1"/>
  <c r="F11" i="24"/>
  <c r="F47" i="24" s="1"/>
  <c r="E11" i="24"/>
  <c r="E47" i="24" s="1"/>
  <c r="D11" i="24"/>
  <c r="C11" i="24"/>
  <c r="B11" i="24"/>
  <c r="B47" i="24" s="1"/>
  <c r="C52" i="23"/>
  <c r="B52" i="23"/>
  <c r="C49" i="23"/>
  <c r="B49" i="23"/>
  <c r="C37" i="23"/>
  <c r="B37" i="23"/>
  <c r="C33" i="23"/>
  <c r="B33" i="23"/>
  <c r="C23" i="23"/>
  <c r="B23" i="23"/>
  <c r="C13" i="23"/>
  <c r="B13" i="23"/>
  <c r="C12" i="23"/>
  <c r="B12" i="23"/>
  <c r="C52" i="22"/>
  <c r="B52" i="22"/>
  <c r="C49" i="22"/>
  <c r="B49" i="22"/>
  <c r="C37" i="22"/>
  <c r="B37" i="22"/>
  <c r="C33" i="22"/>
  <c r="B33" i="22"/>
  <c r="C23" i="22"/>
  <c r="B23" i="22"/>
  <c r="C13" i="22"/>
  <c r="C48" i="22" s="1"/>
  <c r="C59" i="22" s="1"/>
  <c r="B13" i="22"/>
  <c r="B48" i="22" s="1"/>
  <c r="B59" i="22" s="1"/>
  <c r="C12" i="22"/>
  <c r="B12" i="22"/>
  <c r="B51" i="21"/>
  <c r="B48" i="21"/>
  <c r="B36" i="21"/>
  <c r="B32" i="21"/>
  <c r="B22" i="21"/>
  <c r="B12" i="21"/>
  <c r="B47" i="21" s="1"/>
  <c r="B58" i="21" s="1"/>
  <c r="B11" i="21"/>
  <c r="G52" i="18"/>
  <c r="G49" i="18" s="1"/>
  <c r="F52" i="18"/>
  <c r="F49" i="18" s="1"/>
  <c r="E52" i="18"/>
  <c r="E49" i="18" s="1"/>
  <c r="D52" i="18"/>
  <c r="D49" i="18" s="1"/>
  <c r="C52" i="18"/>
  <c r="C49" i="18" s="1"/>
  <c r="B52" i="18"/>
  <c r="B49" i="18"/>
  <c r="G37" i="18"/>
  <c r="F37" i="18"/>
  <c r="E37" i="18"/>
  <c r="D37" i="18"/>
  <c r="C37" i="18"/>
  <c r="B37" i="18"/>
  <c r="F34" i="18"/>
  <c r="F33" i="18" s="1"/>
  <c r="E34" i="18"/>
  <c r="G34" i="18" s="1"/>
  <c r="G33" i="18" s="1"/>
  <c r="C34" i="18"/>
  <c r="C33" i="18" s="1"/>
  <c r="B34" i="18"/>
  <c r="B33" i="18"/>
  <c r="G23" i="18"/>
  <c r="F23" i="18"/>
  <c r="E23" i="18"/>
  <c r="D23" i="18"/>
  <c r="C23" i="18"/>
  <c r="B23" i="18"/>
  <c r="B48" i="18" s="1"/>
  <c r="B59" i="18" s="1"/>
  <c r="G13" i="18"/>
  <c r="F13" i="18"/>
  <c r="E13" i="18"/>
  <c r="D13" i="18"/>
  <c r="C13" i="18"/>
  <c r="B13" i="18"/>
  <c r="G12" i="18"/>
  <c r="F12" i="18"/>
  <c r="E12" i="18"/>
  <c r="D12" i="18"/>
  <c r="C12" i="18"/>
  <c r="B12" i="18"/>
  <c r="C48" i="23" l="1"/>
  <c r="C59" i="23" s="1"/>
  <c r="B48" i="23"/>
  <c r="B59" i="23" s="1"/>
  <c r="E58" i="24"/>
  <c r="F58" i="24"/>
  <c r="B58" i="24"/>
  <c r="C47" i="24"/>
  <c r="C58" i="24" s="1"/>
  <c r="D47" i="24"/>
  <c r="D58" i="24" s="1"/>
  <c r="B104" i="24"/>
  <c r="E104" i="24"/>
  <c r="E115" i="24" s="1"/>
  <c r="H47" i="24"/>
  <c r="H58" i="24" s="1"/>
  <c r="D104" i="24"/>
  <c r="D115" i="24" s="1"/>
  <c r="B47" i="27"/>
  <c r="C58" i="27"/>
  <c r="B58" i="27" s="1"/>
  <c r="B48" i="27"/>
  <c r="B11" i="27"/>
  <c r="B115" i="25"/>
  <c r="B115" i="24"/>
  <c r="F48" i="18"/>
  <c r="F59" i="18" s="1"/>
  <c r="C48" i="18"/>
  <c r="C59" i="18" s="1"/>
  <c r="G48" i="18"/>
  <c r="G59" i="18" s="1"/>
  <c r="D34" i="18"/>
  <c r="D33" i="18" s="1"/>
  <c r="D48" i="18" s="1"/>
  <c r="D59" i="18" s="1"/>
  <c r="E33" i="18"/>
  <c r="E48" i="18" s="1"/>
  <c r="E59" i="18" s="1"/>
  <c r="C59" i="4" l="1"/>
  <c r="D59" i="4"/>
  <c r="E59" i="4"/>
  <c r="F59" i="4"/>
  <c r="B59" i="4"/>
  <c r="B48" i="4"/>
  <c r="C59" i="7"/>
  <c r="D59" i="7"/>
  <c r="E59" i="7"/>
  <c r="F59" i="7"/>
  <c r="B59" i="7"/>
  <c r="C59" i="8"/>
  <c r="D59" i="8"/>
  <c r="E59" i="8"/>
  <c r="F59" i="8"/>
  <c r="B59" i="8"/>
  <c r="C52" i="8"/>
  <c r="D52" i="8"/>
  <c r="E52" i="8"/>
  <c r="F52" i="8"/>
  <c r="F49" i="8" s="1"/>
  <c r="B52" i="8"/>
  <c r="C49" i="8"/>
  <c r="D49" i="8"/>
  <c r="E49" i="8"/>
  <c r="B49" i="8"/>
  <c r="C48" i="8"/>
  <c r="D48" i="8"/>
  <c r="E48" i="8"/>
  <c r="F48" i="8"/>
  <c r="B48" i="8"/>
  <c r="C37" i="8"/>
  <c r="D37" i="8"/>
  <c r="E37" i="8"/>
  <c r="F37" i="8"/>
  <c r="B37" i="8"/>
  <c r="C33" i="8"/>
  <c r="D33" i="8"/>
  <c r="E33" i="8"/>
  <c r="F33" i="8"/>
  <c r="B33" i="8"/>
  <c r="C23" i="8"/>
  <c r="D23" i="8"/>
  <c r="E23" i="8"/>
  <c r="F23" i="8"/>
  <c r="B23" i="8"/>
  <c r="C13" i="8"/>
  <c r="D13" i="8"/>
  <c r="E13" i="8"/>
  <c r="F13" i="8"/>
  <c r="B13" i="8"/>
  <c r="C12" i="8"/>
  <c r="D12" i="8"/>
  <c r="E12" i="8"/>
  <c r="F12" i="8"/>
  <c r="B12" i="8"/>
  <c r="C52" i="7"/>
  <c r="D52" i="7"/>
  <c r="E52" i="7"/>
  <c r="F52" i="7"/>
  <c r="B52" i="7"/>
  <c r="B49" i="7" s="1"/>
  <c r="C49" i="7"/>
  <c r="D49" i="7"/>
  <c r="E49" i="7"/>
  <c r="F49" i="7"/>
  <c r="C48" i="7"/>
  <c r="D48" i="7"/>
  <c r="E48" i="7"/>
  <c r="F48" i="7"/>
  <c r="B48" i="7"/>
  <c r="C37" i="7"/>
  <c r="D37" i="7"/>
  <c r="E37" i="7"/>
  <c r="F37" i="7"/>
  <c r="B37" i="7"/>
  <c r="C33" i="7"/>
  <c r="D33" i="7"/>
  <c r="E33" i="7"/>
  <c r="F33" i="7"/>
  <c r="B33" i="7"/>
  <c r="C23" i="7"/>
  <c r="D23" i="7"/>
  <c r="E23" i="7"/>
  <c r="F23" i="7"/>
  <c r="B23" i="7"/>
  <c r="C13" i="7"/>
  <c r="D13" i="7"/>
  <c r="E13" i="7"/>
  <c r="F13" i="7"/>
  <c r="B13" i="7"/>
  <c r="C12" i="7"/>
  <c r="D12" i="7"/>
  <c r="E12" i="7"/>
  <c r="F12" i="7"/>
  <c r="B12" i="7"/>
  <c r="C12" i="4" l="1"/>
  <c r="D12" i="4"/>
  <c r="E12" i="4"/>
  <c r="E48" i="4" s="1"/>
  <c r="F12" i="4"/>
  <c r="B12" i="4"/>
  <c r="C13" i="4"/>
  <c r="C48" i="4" s="1"/>
  <c r="D13" i="4"/>
  <c r="D48" i="4" s="1"/>
  <c r="E13" i="4"/>
  <c r="F13" i="4"/>
  <c r="B13" i="4"/>
  <c r="C52" i="4"/>
  <c r="D52" i="4"/>
  <c r="D49" i="4" s="1"/>
  <c r="E52" i="4"/>
  <c r="F52" i="4"/>
  <c r="F49" i="4" s="1"/>
  <c r="B52" i="4"/>
  <c r="B49" i="4" s="1"/>
  <c r="C49" i="4"/>
  <c r="E49" i="4"/>
  <c r="C48" i="5"/>
  <c r="D48" i="5"/>
  <c r="E48" i="5"/>
  <c r="F48" i="5"/>
  <c r="B48" i="5"/>
  <c r="C37" i="4"/>
  <c r="D37" i="4"/>
  <c r="E37" i="4"/>
  <c r="F37" i="4"/>
  <c r="B37" i="4"/>
  <c r="C23" i="4"/>
  <c r="D23" i="4"/>
  <c r="E23" i="4"/>
  <c r="F23" i="4"/>
  <c r="B23" i="4"/>
  <c r="D7" i="10"/>
  <c r="E7" i="10"/>
  <c r="F7" i="10"/>
  <c r="G7" i="10"/>
  <c r="H7" i="10"/>
  <c r="I7" i="10"/>
  <c r="K7" i="10"/>
  <c r="C7" i="10"/>
  <c r="B7" i="10"/>
  <c r="F48" i="4" l="1"/>
  <c r="F49" i="9"/>
  <c r="F52" i="9"/>
  <c r="F37" i="9"/>
  <c r="F33" i="9"/>
  <c r="F23" i="9"/>
  <c r="F13" i="9"/>
  <c r="F48" i="9" s="1"/>
  <c r="F12" i="9"/>
  <c r="E52" i="6"/>
  <c r="E49" i="6" s="1"/>
  <c r="D52" i="6"/>
  <c r="D49" i="6" s="1"/>
  <c r="C52" i="6"/>
  <c r="C49" i="6" s="1"/>
  <c r="B52" i="6"/>
  <c r="B49" i="6" s="1"/>
  <c r="E37" i="6"/>
  <c r="D37" i="6"/>
  <c r="C37" i="6"/>
  <c r="B37" i="6"/>
  <c r="E33" i="6"/>
  <c r="D33" i="6"/>
  <c r="C33" i="6"/>
  <c r="B33" i="6"/>
  <c r="E23" i="6"/>
  <c r="D23" i="6"/>
  <c r="C23" i="6"/>
  <c r="B23" i="6"/>
  <c r="E13" i="6"/>
  <c r="E48" i="6" s="1"/>
  <c r="E59" i="6" s="1"/>
  <c r="D13" i="6"/>
  <c r="D48" i="6" s="1"/>
  <c r="D59" i="6" s="1"/>
  <c r="C13" i="6"/>
  <c r="C48" i="6" s="1"/>
  <c r="C59" i="6" s="1"/>
  <c r="B13" i="6"/>
  <c r="B48" i="6" s="1"/>
  <c r="B59" i="6" s="1"/>
  <c r="E12" i="6"/>
  <c r="D12" i="6"/>
  <c r="C12" i="6"/>
  <c r="B12" i="6"/>
  <c r="E52" i="5"/>
  <c r="E49" i="5" s="1"/>
  <c r="D52" i="5"/>
  <c r="D49" i="5" s="1"/>
  <c r="C52" i="5"/>
  <c r="C49" i="5" s="1"/>
  <c r="B52" i="5"/>
  <c r="B49" i="5" s="1"/>
  <c r="E37" i="5"/>
  <c r="D37" i="5"/>
  <c r="C37" i="5"/>
  <c r="B37" i="5"/>
  <c r="E33" i="5"/>
  <c r="D33" i="5"/>
  <c r="C33" i="5"/>
  <c r="B33" i="5"/>
  <c r="E23" i="5"/>
  <c r="D23" i="5"/>
  <c r="C23" i="5"/>
  <c r="B23" i="5"/>
  <c r="E13" i="5"/>
  <c r="D13" i="5"/>
  <c r="C13" i="5"/>
  <c r="C59" i="5" s="1"/>
  <c r="B13" i="5"/>
  <c r="B59" i="5" s="1"/>
  <c r="E12" i="5"/>
  <c r="E59" i="5" s="1"/>
  <c r="D12" i="5"/>
  <c r="D59" i="5" s="1"/>
  <c r="C12" i="5"/>
  <c r="B12" i="5"/>
  <c r="F59" i="9" l="1"/>
  <c r="E52" i="9" l="1"/>
  <c r="E49" i="9" s="1"/>
  <c r="E37" i="9"/>
  <c r="E33" i="9"/>
  <c r="E23" i="9"/>
  <c r="E13" i="9"/>
  <c r="E12" i="9"/>
  <c r="E48" i="9" l="1"/>
  <c r="E59" i="9" s="1"/>
  <c r="D52" i="9"/>
  <c r="D49" i="9" s="1"/>
  <c r="D37" i="9"/>
  <c r="D33" i="9"/>
  <c r="D23" i="9"/>
  <c r="D13" i="9"/>
  <c r="D12" i="9"/>
  <c r="D48" i="9" s="1"/>
  <c r="D59" i="9" l="1"/>
  <c r="C52" i="9" l="1"/>
  <c r="B52" i="9"/>
  <c r="C49" i="9"/>
  <c r="B49" i="9"/>
  <c r="C37" i="9"/>
  <c r="B37" i="9"/>
  <c r="C33" i="9"/>
  <c r="B33" i="9"/>
  <c r="C23" i="9"/>
  <c r="B23" i="9"/>
  <c r="C13" i="9"/>
  <c r="B13" i="9"/>
  <c r="C12" i="9"/>
  <c r="B12" i="9"/>
  <c r="F52" i="6"/>
  <c r="F49" i="6" s="1"/>
  <c r="F37" i="6"/>
  <c r="F33" i="6"/>
  <c r="F23" i="6"/>
  <c r="F13" i="6"/>
  <c r="F12" i="6"/>
  <c r="F33" i="4"/>
  <c r="F52" i="5"/>
  <c r="F49" i="5" s="1"/>
  <c r="F37" i="5"/>
  <c r="F33" i="5"/>
  <c r="F23" i="5"/>
  <c r="F13" i="5"/>
  <c r="F12" i="5"/>
  <c r="F48" i="6" l="1"/>
  <c r="F59" i="6" s="1"/>
  <c r="F59" i="5"/>
  <c r="B48" i="9"/>
  <c r="B59" i="9" s="1"/>
  <c r="C48" i="9"/>
  <c r="C59" i="9" s="1"/>
</calcChain>
</file>

<file path=xl/sharedStrings.xml><?xml version="1.0" encoding="utf-8"?>
<sst xmlns="http://schemas.openxmlformats.org/spreadsheetml/2006/main" count="1989" uniqueCount="307">
  <si>
    <t>TJ</t>
  </si>
  <si>
    <t>Примарна производња енергије</t>
  </si>
  <si>
    <t>Primary production</t>
  </si>
  <si>
    <t>Примљено у Републику Српску</t>
  </si>
  <si>
    <t>Received by Republika Srpska</t>
  </si>
  <si>
    <t>Испоручено из Републике Српске</t>
  </si>
  <si>
    <t>Delivered by Republika Srpska</t>
  </si>
  <si>
    <t xml:space="preserve">Салдо залиха </t>
  </si>
  <si>
    <t>Stock changes</t>
  </si>
  <si>
    <t xml:space="preserve">Међународна складишта </t>
  </si>
  <si>
    <t>Bunkers</t>
  </si>
  <si>
    <t>Бруто домаћа потрошња</t>
  </si>
  <si>
    <t>Gross inland consumption</t>
  </si>
  <si>
    <t xml:space="preserve">Утрошак за производњу енергије                                     </t>
  </si>
  <si>
    <t>Transformation input</t>
  </si>
  <si>
    <t>Термоелектране</t>
  </si>
  <si>
    <t>Thermal power plants</t>
  </si>
  <si>
    <t>CHP-other</t>
  </si>
  <si>
    <t>Индустријске енергане</t>
  </si>
  <si>
    <t xml:space="preserve">Autoproducers </t>
  </si>
  <si>
    <t xml:space="preserve">Топлане </t>
  </si>
  <si>
    <t>District heating plants</t>
  </si>
  <si>
    <t>Рафинерије</t>
  </si>
  <si>
    <t>Refineries</t>
  </si>
  <si>
    <t>Високе пећи</t>
  </si>
  <si>
    <t>Blast Furnace plants</t>
  </si>
  <si>
    <t>Рудници угља</t>
  </si>
  <si>
    <t>Coal mines</t>
  </si>
  <si>
    <t xml:space="preserve">Прерада угља </t>
  </si>
  <si>
    <t>Coal transformation</t>
  </si>
  <si>
    <t>Остали потрошачи</t>
  </si>
  <si>
    <t>Other users</t>
  </si>
  <si>
    <t>Производња енергије трансформацијом</t>
  </si>
  <si>
    <t>Transformation output</t>
  </si>
  <si>
    <t xml:space="preserve"> CHP-other</t>
  </si>
  <si>
    <t xml:space="preserve">Рафинерије </t>
  </si>
  <si>
    <t xml:space="preserve">Рудници угља </t>
  </si>
  <si>
    <t xml:space="preserve">Размјена </t>
  </si>
  <si>
    <t>Exchanges and transfers, returns</t>
  </si>
  <si>
    <t>Размјена производа</t>
  </si>
  <si>
    <t>Products transferred</t>
  </si>
  <si>
    <t>Интерна размјена производа</t>
  </si>
  <si>
    <t>Interproducts transfers</t>
  </si>
  <si>
    <t>Враћено из петрохемије</t>
  </si>
  <si>
    <t>Returns from petrochem. ind.</t>
  </si>
  <si>
    <t xml:space="preserve">Сопствена потрошња у енергетском сектору  </t>
  </si>
  <si>
    <t>Consumption in the energy sector</t>
  </si>
  <si>
    <t xml:space="preserve">Хидроелектране </t>
  </si>
  <si>
    <t>Hydro power plants</t>
  </si>
  <si>
    <t>Губици</t>
  </si>
  <si>
    <t>Losses</t>
  </si>
  <si>
    <t xml:space="preserve">Енергија расположива за финалну потрошњу </t>
  </si>
  <si>
    <t>Energy available for final consumption</t>
  </si>
  <si>
    <t xml:space="preserve">Финална потрошња </t>
  </si>
  <si>
    <t>Final consumption</t>
  </si>
  <si>
    <t xml:space="preserve">Финална потрошња за неенергетске сврхе  </t>
  </si>
  <si>
    <t>Final Non-Energy consumption</t>
  </si>
  <si>
    <t xml:space="preserve">од тога за хемијску инд.                                                        </t>
  </si>
  <si>
    <t xml:space="preserve">of wich:Chemical ind.                                                                                             </t>
  </si>
  <si>
    <t xml:space="preserve">Финална потрошња за енергетске сврхе   </t>
  </si>
  <si>
    <t>Final Energy consumption</t>
  </si>
  <si>
    <t xml:space="preserve">Индустрија </t>
  </si>
  <si>
    <t xml:space="preserve">Industry </t>
  </si>
  <si>
    <t>Грађевинарство</t>
  </si>
  <si>
    <t>Construction</t>
  </si>
  <si>
    <t>Саобраћај</t>
  </si>
  <si>
    <t>Transport</t>
  </si>
  <si>
    <t>Домаћинства</t>
  </si>
  <si>
    <t>Household</t>
  </si>
  <si>
    <t>Пољопривреда</t>
  </si>
  <si>
    <t>Agriculture</t>
  </si>
  <si>
    <t>Статистичка разлика</t>
  </si>
  <si>
    <t>Statistical difference</t>
  </si>
  <si>
    <r>
      <t xml:space="preserve">Природни гас                                                                                             </t>
    </r>
    <r>
      <rPr>
        <i/>
        <sz val="10"/>
        <rFont val="Arial Narrow"/>
        <family val="2"/>
      </rPr>
      <t>Natural gas</t>
    </r>
  </si>
  <si>
    <r>
      <t xml:space="preserve">Угаљ                                                                                                             </t>
    </r>
    <r>
      <rPr>
        <i/>
        <sz val="10"/>
        <rFont val="Arial Narrow"/>
        <family val="2"/>
      </rPr>
      <t>Coal</t>
    </r>
  </si>
  <si>
    <r>
      <t xml:space="preserve">Нафта и деривати нафте                                                                                 </t>
    </r>
    <r>
      <rPr>
        <i/>
        <sz val="10"/>
        <rFont val="Arial Narrow"/>
        <family val="2"/>
      </rPr>
      <t>Oil and petroleum products</t>
    </r>
  </si>
  <si>
    <r>
      <t xml:space="preserve">Топлотна енергија                                                                                           </t>
    </r>
    <r>
      <rPr>
        <i/>
        <sz val="10"/>
        <rFont val="Arial Narrow"/>
        <family val="2"/>
      </rPr>
      <t>Heat</t>
    </r>
  </si>
  <si>
    <r>
      <t xml:space="preserve">Укупна електрична енергија                                                                       </t>
    </r>
    <r>
      <rPr>
        <i/>
        <sz val="10"/>
        <rFont val="Arial Narrow"/>
        <family val="2"/>
      </rPr>
      <t>Electricity</t>
    </r>
  </si>
  <si>
    <t xml:space="preserve">Остали </t>
  </si>
  <si>
    <t>Other</t>
  </si>
  <si>
    <t>Остали</t>
  </si>
  <si>
    <t xml:space="preserve">Other </t>
  </si>
  <si>
    <r>
      <t xml:space="preserve">Термоелекреане-топлане </t>
    </r>
    <r>
      <rPr>
        <sz val="7"/>
        <rFont val="Arial Narrow"/>
        <family val="2"/>
      </rPr>
      <t>(ТЕ-ТО)</t>
    </r>
  </si>
  <si>
    <t>Термоелекреане-топлане (ТЕ-ТО)</t>
  </si>
  <si>
    <r>
      <t xml:space="preserve">      </t>
    </r>
    <r>
      <rPr>
        <i/>
        <sz val="8"/>
        <rFont val="Arial Narrow"/>
        <family val="2"/>
      </rPr>
      <t>BALANCE OF ELECTRICITY FOR PERIOD 2017-2021</t>
    </r>
  </si>
  <si>
    <r>
      <t xml:space="preserve">      </t>
    </r>
    <r>
      <rPr>
        <i/>
        <sz val="8"/>
        <rFont val="Arial Narrow"/>
        <family val="2"/>
      </rPr>
      <t>BALANCE OF HEAT FOR PERIOD 2017-2021</t>
    </r>
  </si>
  <si>
    <r>
      <t xml:space="preserve">      </t>
    </r>
    <r>
      <rPr>
        <i/>
        <sz val="8"/>
        <rFont val="Arial Narrow"/>
        <family val="2"/>
      </rPr>
      <t>BALANCE OF NATURAL GAS FOR PERIOD 2017-2021</t>
    </r>
  </si>
  <si>
    <r>
      <t xml:space="preserve">      </t>
    </r>
    <r>
      <rPr>
        <i/>
        <sz val="8"/>
        <rFont val="Arial Narrow"/>
        <family val="2"/>
      </rPr>
      <t>BALANCE OF COAL FOR PERIOD 2017-2021</t>
    </r>
  </si>
  <si>
    <r>
      <t xml:space="preserve">      </t>
    </r>
    <r>
      <rPr>
        <i/>
        <sz val="8"/>
        <rFont val="Arial Narrow"/>
        <family val="2"/>
      </rPr>
      <t>BALANCE OF OIL AND PETROLEUM PRODUCTS FOR PERIOD 2017-2021</t>
    </r>
  </si>
  <si>
    <r>
      <t xml:space="preserve">      </t>
    </r>
    <r>
      <rPr>
        <i/>
        <sz val="8"/>
        <rFont val="Arial Narrow"/>
        <family val="2"/>
      </rPr>
      <t>BALANCE OF BIOGAS FOR PERIOD 2017-2021</t>
    </r>
  </si>
  <si>
    <t>t</t>
  </si>
  <si>
    <t>УКУПНО</t>
  </si>
  <si>
    <t>Термоелектране-топлане (ТЕ-ТО)</t>
  </si>
  <si>
    <t>ТЈ</t>
  </si>
  <si>
    <t>TOTAL</t>
  </si>
  <si>
    <t>CHP plants</t>
  </si>
  <si>
    <r>
      <t xml:space="preserve">     </t>
    </r>
    <r>
      <rPr>
        <i/>
        <sz val="8"/>
        <rFont val="Arial Narrow"/>
        <family val="2"/>
      </rPr>
      <t>BALANCE OF ELECTRICITY, 2021</t>
    </r>
  </si>
  <si>
    <r>
      <t xml:space="preserve">Solarna električna energija                        </t>
    </r>
    <r>
      <rPr>
        <i/>
        <sz val="8"/>
        <rFont val="Arial"/>
        <family val="2"/>
      </rPr>
      <t>Solar energy</t>
    </r>
  </si>
  <si>
    <r>
      <t xml:space="preserve">Хидроелектрична енергија                       </t>
    </r>
    <r>
      <rPr>
        <i/>
        <sz val="8"/>
        <rFont val="Arial Narrow"/>
        <family val="2"/>
      </rPr>
      <t>Hydro energy</t>
    </r>
  </si>
  <si>
    <r>
      <t xml:space="preserve">Укупна електрична енергија            </t>
    </r>
    <r>
      <rPr>
        <i/>
        <sz val="8"/>
        <rFont val="Arial Narrow"/>
        <family val="2"/>
      </rPr>
      <t>Electricity</t>
    </r>
  </si>
  <si>
    <t>GWh</t>
  </si>
  <si>
    <t xml:space="preserve"> CHP plants</t>
  </si>
  <si>
    <r>
      <t xml:space="preserve">    </t>
    </r>
    <r>
      <rPr>
        <i/>
        <sz val="8"/>
        <rFont val="Arial Narrow"/>
        <family val="2"/>
      </rPr>
      <t xml:space="preserve"> BALANCE OF HEAT, 2021</t>
    </r>
  </si>
  <si>
    <r>
      <t xml:space="preserve">Топлотна енергија                                                         </t>
    </r>
    <r>
      <rPr>
        <i/>
        <sz val="8"/>
        <rFont val="Arial Narrow"/>
        <family val="2"/>
      </rPr>
      <t>Heat</t>
    </r>
  </si>
  <si>
    <t xml:space="preserve">      BALANCE OF NATURAL GAS, 2021</t>
  </si>
  <si>
    <r>
      <t xml:space="preserve">Природни гас                    </t>
    </r>
    <r>
      <rPr>
        <i/>
        <sz val="8"/>
        <rFont val="Arial Narrow"/>
        <family val="2"/>
      </rPr>
      <t>Natural Gas</t>
    </r>
  </si>
  <si>
    <r>
      <t xml:space="preserve">Природни гас                       </t>
    </r>
    <r>
      <rPr>
        <i/>
        <sz val="8"/>
        <rFont val="Arial Narrow"/>
        <family val="2"/>
      </rPr>
      <t>Natural Gas</t>
    </r>
  </si>
  <si>
    <t xml:space="preserve">      BALANCE OF COAL, 2021</t>
  </si>
  <si>
    <r>
      <t xml:space="preserve">Mrki ugalj, lignit i kameni ugalj                                  </t>
    </r>
    <r>
      <rPr>
        <i/>
        <sz val="8"/>
        <rFont val="Arial Narrow"/>
        <family val="2"/>
      </rPr>
      <t>Brown coal,Lignite and Sub-bituminous Coal</t>
    </r>
  </si>
  <si>
    <t>CHP-топлане</t>
  </si>
  <si>
    <t xml:space="preserve">CHP-топлане </t>
  </si>
  <si>
    <t xml:space="preserve">      BALANCE OF OIL AND PETROLEUM PRODUCTS, 2021</t>
  </si>
  <si>
    <r>
      <t xml:space="preserve">Сирова нафта  </t>
    </r>
    <r>
      <rPr>
        <i/>
        <sz val="8"/>
        <rFont val="Arial Narrow"/>
        <family val="2"/>
      </rPr>
      <t>Crude Oil</t>
    </r>
  </si>
  <si>
    <r>
      <t xml:space="preserve">Рафинисана основна сировина </t>
    </r>
    <r>
      <rPr>
        <i/>
        <sz val="8"/>
        <rFont val="Arial Narrow"/>
        <family val="2"/>
      </rPr>
      <t>Refinery Feedstocks</t>
    </r>
  </si>
  <si>
    <r>
      <t xml:space="preserve">Адитиви </t>
    </r>
    <r>
      <rPr>
        <i/>
        <sz val="8"/>
        <rFont val="Arial Narrow"/>
        <family val="2"/>
      </rPr>
      <t>Additives</t>
    </r>
  </si>
  <si>
    <r>
      <t xml:space="preserve">Примарни бензин </t>
    </r>
    <r>
      <rPr>
        <i/>
        <sz val="8"/>
        <rFont val="Arial Narrow"/>
        <family val="2"/>
      </rPr>
      <t xml:space="preserve">Naphtha </t>
    </r>
  </si>
  <si>
    <r>
      <t xml:space="preserve">Течни нафтни гас     </t>
    </r>
    <r>
      <rPr>
        <i/>
        <sz val="8"/>
        <rFont val="Arial Narrow"/>
        <family val="2"/>
      </rPr>
      <t>Liquefied Petroleum Gases</t>
    </r>
  </si>
  <si>
    <t>Моторни бензин Motor Gasoline</t>
  </si>
  <si>
    <r>
      <t xml:space="preserve">Дизелска горива       </t>
    </r>
    <r>
      <rPr>
        <i/>
        <sz val="8"/>
        <rFont val="Arial Narrow"/>
        <family val="2"/>
      </rPr>
      <t xml:space="preserve">Diesel Oil </t>
    </r>
  </si>
  <si>
    <r>
      <t xml:space="preserve">Уље за ложење, екстра лако     </t>
    </r>
    <r>
      <rPr>
        <i/>
        <sz val="8"/>
        <rFont val="Arial Narrow"/>
        <family val="2"/>
      </rPr>
      <t xml:space="preserve">Gas Oil </t>
    </r>
  </si>
  <si>
    <r>
      <t xml:space="preserve">Мазут  (&lt;1%S) </t>
    </r>
    <r>
      <rPr>
        <i/>
        <sz val="8"/>
        <rFont val="Arial Narrow"/>
        <family val="2"/>
      </rPr>
      <t>Fuel Oil</t>
    </r>
  </si>
  <si>
    <r>
      <t xml:space="preserve">Мазут  (≥1%S) </t>
    </r>
    <r>
      <rPr>
        <i/>
        <sz val="8"/>
        <rFont val="Arial Narrow"/>
        <family val="2"/>
      </rPr>
      <t>Fuel Oil</t>
    </r>
  </si>
  <si>
    <r>
      <t xml:space="preserve">Битумен     </t>
    </r>
    <r>
      <rPr>
        <i/>
        <sz val="8"/>
        <rFont val="Arial Narrow"/>
        <family val="2"/>
      </rPr>
      <t>Bitumen</t>
    </r>
  </si>
  <si>
    <r>
      <t xml:space="preserve">Масти и мазива </t>
    </r>
    <r>
      <rPr>
        <i/>
        <sz val="8"/>
        <rFont val="Arial Narrow"/>
        <family val="2"/>
      </rPr>
      <t>Lubricants</t>
    </r>
  </si>
  <si>
    <r>
      <t xml:space="preserve">Парафин-ски восак </t>
    </r>
    <r>
      <rPr>
        <i/>
        <sz val="8"/>
        <rFont val="Arial Narrow"/>
        <family val="2"/>
      </rPr>
      <t>Paraffin Waxes</t>
    </r>
  </si>
  <si>
    <r>
      <t xml:space="preserve">Остали деривати нафте      </t>
    </r>
    <r>
      <rPr>
        <i/>
        <sz val="8"/>
        <rFont val="Arial Narrow"/>
        <family val="2"/>
      </rPr>
      <t>Other petroleum  producs</t>
    </r>
  </si>
  <si>
    <t>1.6. БИЛАНС НАФТЕ И ДЕРИВАТА НАФТЕ, 2021</t>
  </si>
  <si>
    <t>Моторни бензин        Motor Gasoline</t>
  </si>
  <si>
    <r>
      <t xml:space="preserve">Парафински восак </t>
    </r>
    <r>
      <rPr>
        <i/>
        <sz val="8"/>
        <rFont val="Arial Narrow"/>
        <family val="2"/>
      </rPr>
      <t>Paraffin Waxes</t>
    </r>
  </si>
  <si>
    <r>
      <t xml:space="preserve">    </t>
    </r>
    <r>
      <rPr>
        <i/>
        <sz val="8"/>
        <rFont val="Arial Narrow"/>
        <family val="2"/>
      </rPr>
      <t xml:space="preserve"> BALANCE OF BIOGAS, 2021</t>
    </r>
  </si>
  <si>
    <r>
      <t xml:space="preserve">Биогас                                                        </t>
    </r>
    <r>
      <rPr>
        <i/>
        <sz val="8"/>
        <rFont val="Arial Narrow"/>
        <family val="2"/>
      </rPr>
      <t>Biogas</t>
    </r>
  </si>
  <si>
    <r>
      <t>000 m</t>
    </r>
    <r>
      <rPr>
        <vertAlign val="superscript"/>
        <sz val="10"/>
        <rFont val="Arial"/>
        <family val="2"/>
      </rPr>
      <t>3</t>
    </r>
  </si>
  <si>
    <t xml:space="preserve">      BALANCE OF ELECTRICITY, HEAT, NATURAL GAS, BIOGAS, COAL, OIL AND PETROLEUM PRODUCTS,2021</t>
  </si>
  <si>
    <r>
      <t xml:space="preserve">Укупно                             </t>
    </r>
    <r>
      <rPr>
        <i/>
        <sz val="8"/>
        <rFont val="Arial Narrow"/>
        <family val="2"/>
      </rPr>
      <t>Total</t>
    </r>
  </si>
  <si>
    <r>
      <t xml:space="preserve">Хидроелектрична енергија            </t>
    </r>
    <r>
      <rPr>
        <i/>
        <sz val="8"/>
        <rFont val="Arial Narrow"/>
        <family val="2"/>
      </rPr>
      <t>Hydro energy</t>
    </r>
  </si>
  <si>
    <r>
      <t xml:space="preserve">Топлотна енергија                                             </t>
    </r>
    <r>
      <rPr>
        <i/>
        <sz val="8"/>
        <rFont val="Arial Narrow"/>
        <family val="2"/>
      </rPr>
      <t>Heat</t>
    </r>
  </si>
  <si>
    <r>
      <t xml:space="preserve">Природни гас    </t>
    </r>
    <r>
      <rPr>
        <i/>
        <sz val="8"/>
        <rFont val="Arial Narrow"/>
        <family val="2"/>
      </rPr>
      <t>Natural                    Gas</t>
    </r>
  </si>
  <si>
    <r>
      <t>Угаљ</t>
    </r>
    <r>
      <rPr>
        <i/>
        <sz val="8"/>
        <rFont val="Arial Narrow"/>
        <family val="2"/>
      </rPr>
      <t xml:space="preserve"> Coal  </t>
    </r>
    <r>
      <rPr>
        <sz val="8"/>
        <rFont val="Arial Narrow"/>
        <family val="2"/>
      </rPr>
      <t xml:space="preserve">            
</t>
    </r>
  </si>
  <si>
    <r>
      <t xml:space="preserve">Нафта и деривати нафте  </t>
    </r>
    <r>
      <rPr>
        <i/>
        <sz val="8"/>
        <rFont val="Arial Narrow"/>
        <family val="2"/>
      </rPr>
      <t>Oil and petroleum products</t>
    </r>
  </si>
  <si>
    <r>
      <t>Термоелекреане-топлане</t>
    </r>
    <r>
      <rPr>
        <sz val="7"/>
        <rFont val="Arial Narrow"/>
        <family val="2"/>
      </rPr>
      <t xml:space="preserve"> (ТЕ-ТО)</t>
    </r>
  </si>
  <si>
    <r>
      <t xml:space="preserve">Биомаса                                                 </t>
    </r>
    <r>
      <rPr>
        <i/>
        <sz val="8"/>
        <rFont val="Arial Narrow"/>
        <family val="2"/>
      </rPr>
      <t>Biomass</t>
    </r>
  </si>
  <si>
    <r>
      <t xml:space="preserve">Биогас                                                       </t>
    </r>
    <r>
      <rPr>
        <i/>
        <sz val="8"/>
        <rFont val="Arial Narrow"/>
        <family val="2"/>
      </rPr>
      <t>Biogas</t>
    </r>
  </si>
  <si>
    <r>
      <t xml:space="preserve">Природни гас                                           </t>
    </r>
    <r>
      <rPr>
        <i/>
        <sz val="8"/>
        <rFont val="Arial Narrow"/>
        <family val="2"/>
      </rPr>
      <t>Natural gas</t>
    </r>
  </si>
  <si>
    <r>
      <t xml:space="preserve">Мазут                                                     </t>
    </r>
    <r>
      <rPr>
        <i/>
        <sz val="8"/>
        <rFont val="Arial Narrow"/>
        <family val="2"/>
      </rPr>
      <t xml:space="preserve">Fuel oil   </t>
    </r>
    <r>
      <rPr>
        <sz val="8"/>
        <rFont val="Arial Narrow"/>
        <family val="2"/>
      </rPr>
      <t xml:space="preserve">         </t>
    </r>
  </si>
  <si>
    <r>
      <t xml:space="preserve">Угаљ                                                           </t>
    </r>
    <r>
      <rPr>
        <i/>
        <sz val="8"/>
        <rFont val="Arial Narrow"/>
        <family val="2"/>
      </rPr>
      <t>Coal</t>
    </r>
  </si>
  <si>
    <t>1.6a. БИЛАНС НАФТЕ И ДЕРИВАТА НАФТЕ, 2021</t>
  </si>
  <si>
    <t>ТАБЕЛЕ</t>
  </si>
  <si>
    <t>ЗНАКОВИ И СКРАЋЕНИЦЕ</t>
  </si>
  <si>
    <t>ПОДРУЧЈА ДЈЕЛАТНОСТИ</t>
  </si>
  <si>
    <t xml:space="preserve">  - </t>
  </si>
  <si>
    <t>нема појаве</t>
  </si>
  <si>
    <t>...</t>
  </si>
  <si>
    <t>не располаже се податком</t>
  </si>
  <si>
    <t>податак је мањи од 0,5 од дате јединице мјере</t>
  </si>
  <si>
    <t xml:space="preserve"> * </t>
  </si>
  <si>
    <t>исправљен податак</t>
  </si>
  <si>
    <t>1)</t>
  </si>
  <si>
    <t>ознака за напомену у табели</t>
  </si>
  <si>
    <t xml:space="preserve">  t</t>
  </si>
  <si>
    <t>тона</t>
  </si>
  <si>
    <t>гигават час</t>
  </si>
  <si>
    <t>ENERGY BALANCES, BULLETIN (tables)</t>
  </si>
  <si>
    <t>ЕНЕРГЕТСКИ БИЛАНСИ, БИЛТЕН (табеле)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</si>
  <si>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</si>
  <si>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t>A</t>
  </si>
  <si>
    <t>Пољопривреда, шумарство и риболов</t>
  </si>
  <si>
    <t>B</t>
  </si>
  <si>
    <t>Вађење руда и камена</t>
  </si>
  <si>
    <t>C</t>
  </si>
  <si>
    <t>Прерађивачка индустрија</t>
  </si>
  <si>
    <t>D</t>
  </si>
  <si>
    <t>Производња и снабдијевање електричном енергијом, гасом, паром и климатизација</t>
  </si>
  <si>
    <t>E</t>
  </si>
  <si>
    <t>Снабдијевање водом, канализација, управљање отпадом и дјелатности санације (ремедијације) животне средине</t>
  </si>
  <si>
    <t>F</t>
  </si>
  <si>
    <t>G</t>
  </si>
  <si>
    <t>Трговина на велико и на мало; поправка моторних возила и мотоцикала</t>
  </si>
  <si>
    <t>H</t>
  </si>
  <si>
    <t>Саобраћај и складиштење</t>
  </si>
  <si>
    <t>I</t>
  </si>
  <si>
    <t>Дјелатност пружања смјештаја, припреме и послуживања хране; хотелијерство и угоститељство</t>
  </si>
  <si>
    <t>J</t>
  </si>
  <si>
    <t>Информације и комуникације</t>
  </si>
  <si>
    <t>K</t>
  </si>
  <si>
    <t>Финансијске дјелатности и дјелатности осигурања</t>
  </si>
  <si>
    <t>L</t>
  </si>
  <si>
    <t>Пословање некретнинама</t>
  </si>
  <si>
    <t>M</t>
  </si>
  <si>
    <t>Стручне, научне и техничке дјелатности</t>
  </si>
  <si>
    <t>N</t>
  </si>
  <si>
    <t>Административне и помоћне услужне дјелатности</t>
  </si>
  <si>
    <t>O</t>
  </si>
  <si>
    <t>Јавна управа и одбрана; обавезно социјално осигурање</t>
  </si>
  <si>
    <t>P</t>
  </si>
  <si>
    <t>Образовање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</si>
  <si>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</si>
  <si>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</si>
  <si>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</si>
  <si>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</si>
  <si>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</si>
  <si>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Остале услужне дјелатности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</si>
  <si>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</si>
  <si>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</si>
  <si>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>U</t>
  </si>
  <si>
    <t>Дјелатности екстериторијалних организација и органа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</si>
  <si>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</si>
  <si>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t>TABLES</t>
  </si>
  <si>
    <t>SYMBOLS AND ABBREVIATIONS</t>
  </si>
  <si>
    <t>SECTIONS OF ECONOMIC ACTIVITY</t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</si>
  <si>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</si>
  <si>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Agriculture, forestry and fishing</t>
  </si>
  <si>
    <t>Mining and quarrying</t>
  </si>
  <si>
    <t>Manufacturing</t>
  </si>
  <si>
    <t>Electricity, gas, steam and air-conditioning supply</t>
  </si>
  <si>
    <t>Water supply, sewerage, waste management and remediation</t>
  </si>
  <si>
    <t xml:space="preserve">Wholesale and retail trade; repair of motor vehicles and motorcycles 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</si>
  <si>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</si>
  <si>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</si>
  <si>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</si>
  <si>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</si>
  <si>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</si>
  <si>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</si>
  <si>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</si>
  <si>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</si>
  <si>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</si>
  <si>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</si>
  <si>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</si>
  <si>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</si>
  <si>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 xml:space="preserve">Activities of households as employers; undifferentiated goods- and services- producing activities of households for own use </t>
  </si>
  <si>
    <t xml:space="preserve">Activities of extra-territorial organisations and bodies </t>
  </si>
  <si>
    <t>no occurrence</t>
  </si>
  <si>
    <t>data not available</t>
  </si>
  <si>
    <t>data lower than 0.5 of the given unit of measure</t>
  </si>
  <si>
    <t>corrected data</t>
  </si>
  <si>
    <t>symbol for footnote in a table</t>
  </si>
  <si>
    <t>tonne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</si>
  <si>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</si>
  <si>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Gcal</t>
  </si>
  <si>
    <t>Mtoe</t>
  </si>
  <si>
    <t xml:space="preserve">тераџул </t>
  </si>
  <si>
    <t>гигакалорија</t>
  </si>
  <si>
    <t>милион тона еквиваленатa нафте</t>
  </si>
  <si>
    <t>стандардни метар кубни природног гаса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</si>
  <si>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</si>
  <si>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Тerajoule</t>
  </si>
  <si>
    <t>Gigacalorie</t>
  </si>
  <si>
    <t>Million tonnes of oil equivalent</t>
  </si>
  <si>
    <t>Gigawatt-hour</t>
  </si>
  <si>
    <t>Standard cubic metre of natural gas</t>
  </si>
  <si>
    <t>Gwh</t>
  </si>
  <si>
    <r>
      <t>Основни фактори конверзије за енергију/</t>
    </r>
    <r>
      <rPr>
        <i/>
        <sz val="9"/>
        <color theme="1"/>
        <rFont val="Arial Narrow"/>
        <family val="2"/>
        <charset val="238"/>
      </rPr>
      <t>General conversion factors for energy</t>
    </r>
    <r>
      <rPr>
        <i/>
        <vertAlign val="superscript"/>
        <sz val="9"/>
        <color theme="1"/>
        <rFont val="Arial Narrow"/>
        <family val="2"/>
        <charset val="238"/>
      </rPr>
      <t>2</t>
    </r>
    <r>
      <rPr>
        <vertAlign val="superscript"/>
        <sz val="9"/>
        <color theme="1"/>
        <rFont val="Arial Narrow"/>
        <family val="2"/>
        <charset val="238"/>
      </rPr>
      <t>)</t>
    </r>
  </si>
  <si>
    <r>
      <t>2,388 x 10</t>
    </r>
    <r>
      <rPr>
        <vertAlign val="superscript"/>
        <sz val="9"/>
        <color theme="1"/>
        <rFont val="Arial Narrow"/>
        <family val="2"/>
        <charset val="238"/>
      </rPr>
      <t>-5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</si>
  <si>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</si>
  <si>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1,163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</si>
  <si>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4</t>
    </r>
  </si>
  <si>
    <r>
      <t>8,6 x 10</t>
    </r>
    <r>
      <rPr>
        <vertAlign val="superscript"/>
        <sz val="9"/>
        <color theme="1"/>
        <rFont val="Arial Narrow"/>
        <family val="2"/>
        <charset val="238"/>
      </rPr>
      <t>-5</t>
    </r>
  </si>
  <si>
    <r>
      <t xml:space="preserve">2) </t>
    </r>
    <r>
      <rPr>
        <sz val="8"/>
        <color theme="1"/>
        <rFont val="Arial Narrow"/>
        <family val="2"/>
        <charset val="238"/>
      </rPr>
      <t>IEA: Кey World Energy Statistics, 2021.</t>
    </r>
  </si>
  <si>
    <t>1.1. Balance of electricity, heat, natural gas, coal, oil and petroleum products</t>
  </si>
  <si>
    <t>1.2. Balance of electricity</t>
  </si>
  <si>
    <t>1.3. Balance of heat</t>
  </si>
  <si>
    <t>1.4. Balance of natural gas</t>
  </si>
  <si>
    <t>1.5. Balanc of coal</t>
  </si>
  <si>
    <t>1.6. Balance of oil and petroleum products (t)</t>
  </si>
  <si>
    <t>1.6a. Balance of oil and petroleum products (TJ)</t>
  </si>
  <si>
    <t xml:space="preserve">1.7. Balance of biogas </t>
  </si>
  <si>
    <t>2.1. Balance of electricity</t>
  </si>
  <si>
    <t>2.2. Balance of heat</t>
  </si>
  <si>
    <t>2.3. Balance of natural gas</t>
  </si>
  <si>
    <t>2.4. Balance of coal</t>
  </si>
  <si>
    <t>2.5. Balance of oil and petroleum products</t>
  </si>
  <si>
    <t>2.6. Balance of biogas</t>
  </si>
  <si>
    <t>3.1. Consumption of energy commodities for the production of electricity and heat</t>
  </si>
  <si>
    <t>1.1. Биланс електричне енергије, топлотне енергије, природног гаса, угља, нафте и деривата нафте</t>
  </si>
  <si>
    <t>1.2. Биланс електричне енергије</t>
  </si>
  <si>
    <t>1.3. Биланс топлотне енергије</t>
  </si>
  <si>
    <t>1.4. Биланс природног гаса</t>
  </si>
  <si>
    <t>1.5. Биланс угља</t>
  </si>
  <si>
    <t>1.6. Биланс нафте и деривата нафте (t)</t>
  </si>
  <si>
    <t>1.6a. Биланс нафте и деривата нафте (TJ)</t>
  </si>
  <si>
    <t>1.7. Биланс биогаса</t>
  </si>
  <si>
    <t>2.1. Биланс електричне енергије</t>
  </si>
  <si>
    <t>2.2. Биланс топлотне енергије</t>
  </si>
  <si>
    <t>2.3. Биланс природног гаса</t>
  </si>
  <si>
    <t>2.4. Биланс угља</t>
  </si>
  <si>
    <t>2.5. Биланс нафте и деривата нафте</t>
  </si>
  <si>
    <t>2.6. Биланс биогаса</t>
  </si>
  <si>
    <t>3.1. Утрошак енергената за производњу електричне и  топлотне енергије</t>
  </si>
  <si>
    <r>
      <t>хиљ./</t>
    </r>
    <r>
      <rPr>
        <i/>
        <sz val="8"/>
        <rFont val="Arial Narrow"/>
        <family val="2"/>
        <charset val="238"/>
      </rPr>
      <t>thous.</t>
    </r>
    <r>
      <rPr>
        <sz val="8"/>
        <rFont val="Arial Narrow"/>
        <family val="2"/>
      </rPr>
      <t xml:space="preserve"> Stm</t>
    </r>
    <r>
      <rPr>
        <vertAlign val="superscript"/>
        <sz val="8"/>
        <rFont val="Arial Narrow"/>
        <family val="2"/>
        <charset val="238"/>
      </rPr>
      <t>3</t>
    </r>
  </si>
  <si>
    <t>1.6. БИЛАНС НАФТЕ И ДЕРИВАТА НАФТЕ, 2021.</t>
  </si>
  <si>
    <t>2.2. БИЛАНС ТОПЛОТНЕ ЕНЕРГИЈЕ ЗА ПЕРИОД 2017-2021.</t>
  </si>
  <si>
    <t>2.1. БИЛАНС ЕЛЕКТРИЧНЕ ЕНЕРГИЈЕ ЗА ПЕРИОД 2017-2021.</t>
  </si>
  <si>
    <t>1.7. БИЛАНС БИОГАСА, 2021.</t>
  </si>
  <si>
    <t>1.6a. БИЛАНС НАФТЕ И ДЕРИВАТА НАФТЕ, 2021.</t>
  </si>
  <si>
    <t>1.5. БИЛАНС УГЉА, 2021.</t>
  </si>
  <si>
    <t>1.4. БИЛАНС ПРИРОДНОГ ГАСА, 2021.</t>
  </si>
  <si>
    <t>1.3. БИЛАНС ТОПЛОТНЕ ЕНЕРГИЈЕ, 2021.</t>
  </si>
  <si>
    <t>1.2. БИЛАНС ЕЛЕКТРИЧНЕ ЕНЕРГИЈЕ, 2021.</t>
  </si>
  <si>
    <t>1.1. БИЛАНС ЕЛЕКТРИЧНЕ ЕНЕРГИЈЕ, ТОПЛОТНЕ ЕНЕРГИЈЕ, ПРИРОДНОГ ГАСА, БИОГАСА, УГЉА, НАФТЕ И ДЕРИВАТА НАФТЕ, 2021.</t>
  </si>
  <si>
    <t>2.4. БИЛАНС УГЉА ЗА ПЕРИОД 2017-2021.</t>
  </si>
  <si>
    <t>2.3. БИЛАНС ПРИРОДНОГ ГАСА ЗА ПЕРИОД 2017-2021.</t>
  </si>
  <si>
    <t>2.5. БИЛАНС НАФТЕ И ДЕРИВАТА НАФТЕ ЗА ПЕРИОД 2017-2021.</t>
  </si>
  <si>
    <t>2.6. БИЛАНС БИОГАСА ЗА ПЕРИОД 2017-2021.</t>
  </si>
  <si>
    <r>
      <t xml:space="preserve">Биогас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Biogas</t>
    </r>
  </si>
  <si>
    <r>
      <t xml:space="preserve"> хиљ./thous. Sm</t>
    </r>
    <r>
      <rPr>
        <vertAlign val="superscript"/>
        <sz val="8"/>
        <color theme="1"/>
        <rFont val="Arial Narrow"/>
        <family val="2"/>
      </rPr>
      <t>3</t>
    </r>
  </si>
  <si>
    <r>
      <t xml:space="preserve"> хиљ./thous. m</t>
    </r>
    <r>
      <rPr>
        <vertAlign val="superscript"/>
        <sz val="8"/>
        <color theme="1"/>
        <rFont val="Arial Narrow"/>
        <family val="2"/>
      </rPr>
      <t>3</t>
    </r>
  </si>
  <si>
    <t>3.1.  УТРОШАК  ЕНЕРГЕНАТА ЗА ПРОИЗВОДЊУ ЕЛЕКТРИЧНЕ И ТОПЛОТНЕ ЕНЕРГИЈЕ, 2021.</t>
  </si>
  <si>
    <r>
      <t xml:space="preserve">       </t>
    </r>
    <r>
      <rPr>
        <i/>
        <sz val="8"/>
        <color theme="1"/>
        <rFont val="Arial Narrow"/>
        <family val="2"/>
      </rPr>
      <t xml:space="preserve"> CONSUMPTION OF ENERGY COMMODITIES FOR THE PRODUCTION OF ELECTRICITY AND HEAT,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</si>
</sst>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</font>
    <font>
      <sz val="7"/>
      <name val="Arial Narrow"/>
      <family val="2"/>
    </font>
    <font>
      <u/>
      <sz val="11"/>
      <color theme="10"/>
      <name val="Calibri"/>
      <family val="2"/>
    </font>
    <font>
      <i/>
      <sz val="8"/>
      <name val="Arial"/>
      <family val="2"/>
    </font>
    <font>
      <sz val="11"/>
      <name val="Calibri"/>
      <family val="2"/>
      <charset val="238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color rgb="FFFF0000"/>
      <name val="Calibri"/>
      <family val="2"/>
      <charset val="238"/>
      <scheme val="minor"/>
    </font>
    <font>
      <sz val="8"/>
      <color rgb="FFFF0000"/>
      <name val="Arial Narrow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b/>
      <sz val="48"/>
      <color theme="3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sz val="26"/>
      <color theme="0"/>
      <name val="Arial Narrow"/>
      <family val="2"/>
      <charset val="238"/>
    </font>
    <font>
      <b/>
      <vertAlign val="superscript"/>
      <sz val="14"/>
      <color rgb="FFC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24"/>
      <color rgb="FFC00000"/>
      <name val="Arial Narrow"/>
      <family val="2"/>
    </font>
    <font>
      <sz val="10"/>
      <color theme="3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ont="0" applyFill="0" applyBorder="0" applyAlignment="0" applyProtection="0">
      <alignment vertical="top"/>
      <protection locked="0"/>
    </xf>
  </cellStyleXfs>
  <cellXfs count="45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1" applyBorder="1"/>
    <xf numFmtId="1" fontId="1" fillId="0" borderId="6" xfId="1" applyNumberFormat="1" applyFont="1" applyBorder="1" applyAlignment="1">
      <alignment horizontal="right" vertical="center" wrapText="1"/>
    </xf>
    <xf numFmtId="1" fontId="1" fillId="0" borderId="6" xfId="1" applyNumberFormat="1" applyFont="1" applyBorder="1" applyAlignment="1">
      <alignment vertical="center"/>
    </xf>
    <xf numFmtId="1" fontId="1" fillId="0" borderId="6" xfId="1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6" fillId="2" borderId="2" xfId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1" fontId="1" fillId="0" borderId="8" xfId="1" applyNumberFormat="1" applyFont="1" applyFill="1" applyBorder="1" applyAlignment="1">
      <alignment vertical="center"/>
    </xf>
    <xf numFmtId="1" fontId="1" fillId="0" borderId="8" xfId="1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 applyProtection="1"/>
    <xf numFmtId="1" fontId="1" fillId="0" borderId="13" xfId="2" applyNumberFormat="1" applyFont="1" applyBorder="1" applyAlignment="1">
      <alignment horizontal="right" vertical="center" wrapText="1"/>
    </xf>
    <xf numFmtId="1" fontId="1" fillId="0" borderId="8" xfId="2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" fontId="1" fillId="0" borderId="0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1" fontId="6" fillId="2" borderId="2" xfId="1" applyNumberFormat="1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0" xfId="0" applyAlignment="1">
      <alignment horizontal="left" indent="1"/>
    </xf>
    <xf numFmtId="1" fontId="3" fillId="0" borderId="0" xfId="0" applyNumberFormat="1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center" vertical="center" wrapText="1"/>
    </xf>
    <xf numFmtId="1" fontId="0" fillId="0" borderId="0" xfId="0" applyNumberFormat="1"/>
    <xf numFmtId="1" fontId="1" fillId="0" borderId="10" xfId="1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right" vertical="center"/>
    </xf>
    <xf numFmtId="1" fontId="1" fillId="0" borderId="6" xfId="0" applyNumberFormat="1" applyFont="1" applyFill="1" applyBorder="1" applyAlignment="1" applyProtection="1"/>
    <xf numFmtId="1" fontId="1" fillId="0" borderId="0" xfId="1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6" xfId="2" applyFont="1" applyFill="1" applyBorder="1" applyAlignment="1">
      <alignment horizontal="left" vertical="center" indent="1"/>
    </xf>
    <xf numFmtId="1" fontId="0" fillId="0" borderId="0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 applyProtection="1">
      <alignment horizontal="left" vertical="center" wrapText="1" indent="1"/>
    </xf>
    <xf numFmtId="0" fontId="1" fillId="0" borderId="6" xfId="0" applyFont="1" applyFill="1" applyBorder="1" applyAlignment="1" applyProtection="1">
      <alignment horizontal="left" indent="1"/>
    </xf>
    <xf numFmtId="0" fontId="1" fillId="0" borderId="0" xfId="2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1" fillId="2" borderId="1" xfId="2" applyFont="1" applyFill="1" applyBorder="1" applyAlignment="1">
      <alignment horizontal="center"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0" borderId="0" xfId="1" applyFont="1" applyBorder="1"/>
    <xf numFmtId="0" fontId="0" fillId="0" borderId="0" xfId="0" applyFill="1" applyBorder="1"/>
    <xf numFmtId="0" fontId="5" fillId="0" borderId="0" xfId="1" applyFont="1" applyBorder="1"/>
    <xf numFmtId="0" fontId="1" fillId="2" borderId="3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indent="1"/>
    </xf>
    <xf numFmtId="0" fontId="19" fillId="0" borderId="0" xfId="2" applyFont="1" applyFill="1" applyBorder="1" applyAlignment="1">
      <alignment horizontal="left" vertical="center" indent="1"/>
    </xf>
    <xf numFmtId="0" fontId="19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Border="1" applyAlignment="1" applyProtection="1">
      <alignment horizontal="left" indent="1"/>
    </xf>
    <xf numFmtId="0" fontId="1" fillId="0" borderId="15" xfId="0" applyFont="1" applyBorder="1" applyAlignment="1">
      <alignment horizontal="right"/>
    </xf>
    <xf numFmtId="0" fontId="1" fillId="0" borderId="0" xfId="0" applyFont="1" applyFill="1" applyBorder="1" applyAlignment="1" applyProtection="1">
      <alignment horizontal="left" indent="1"/>
    </xf>
    <xf numFmtId="0" fontId="7" fillId="0" borderId="0" xfId="0" applyFont="1" applyBorder="1"/>
    <xf numFmtId="0" fontId="7" fillId="0" borderId="15" xfId="0" applyFont="1" applyBorder="1"/>
    <xf numFmtId="0" fontId="1" fillId="0" borderId="15" xfId="0" applyFont="1" applyFill="1" applyBorder="1" applyAlignment="1" applyProtection="1">
      <alignment horizontal="right" inden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1" fontId="1" fillId="0" borderId="0" xfId="0" applyNumberFormat="1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right"/>
    </xf>
    <xf numFmtId="0" fontId="21" fillId="0" borderId="15" xfId="0" applyFont="1" applyBorder="1"/>
    <xf numFmtId="0" fontId="22" fillId="0" borderId="15" xfId="0" applyFont="1" applyBorder="1" applyAlignment="1">
      <alignment horizontal="right"/>
    </xf>
    <xf numFmtId="0" fontId="11" fillId="0" borderId="0" xfId="0" applyFont="1"/>
    <xf numFmtId="0" fontId="5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right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left" indent="1"/>
    </xf>
    <xf numFmtId="0" fontId="1" fillId="0" borderId="8" xfId="2" applyFont="1" applyFill="1" applyBorder="1" applyAlignment="1">
      <alignment horizontal="left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6" xfId="2" applyFont="1" applyFill="1" applyBorder="1" applyAlignment="1">
      <alignment horizontal="left" indent="1"/>
    </xf>
    <xf numFmtId="0" fontId="12" fillId="4" borderId="0" xfId="0" applyFont="1" applyFill="1" applyBorder="1"/>
    <xf numFmtId="0" fontId="25" fillId="5" borderId="0" xfId="0" applyFont="1" applyFill="1" applyBorder="1"/>
    <xf numFmtId="0" fontId="27" fillId="6" borderId="0" xfId="0" applyFont="1" applyFill="1" applyBorder="1" applyAlignment="1"/>
    <xf numFmtId="0" fontId="28" fillId="4" borderId="0" xfId="0" applyFont="1" applyFill="1" applyBorder="1"/>
    <xf numFmtId="0" fontId="29" fillId="6" borderId="0" xfId="4" applyFont="1" applyFill="1" applyAlignment="1" applyProtection="1"/>
    <xf numFmtId="0" fontId="27" fillId="6" borderId="0" xfId="4" applyFont="1" applyFill="1" applyBorder="1" applyAlignment="1" applyProtection="1"/>
    <xf numFmtId="0" fontId="12" fillId="0" borderId="0" xfId="0" applyFont="1" applyFill="1" applyBorder="1"/>
    <xf numFmtId="0" fontId="0" fillId="5" borderId="0" xfId="0" applyFill="1" applyAlignment="1">
      <alignment vertical="center"/>
    </xf>
    <xf numFmtId="0" fontId="25" fillId="5" borderId="22" xfId="0" applyFont="1" applyFill="1" applyBorder="1"/>
    <xf numFmtId="0" fontId="29" fillId="5" borderId="22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right"/>
    </xf>
    <xf numFmtId="0" fontId="34" fillId="4" borderId="0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top"/>
    </xf>
    <xf numFmtId="0" fontId="29" fillId="6" borderId="0" xfId="4" applyFont="1" applyFill="1" applyBorder="1" applyAlignment="1" applyProtection="1"/>
    <xf numFmtId="0" fontId="0" fillId="5" borderId="17" xfId="0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1" fillId="7" borderId="23" xfId="0" applyFont="1" applyFill="1" applyBorder="1" applyAlignment="1">
      <alignment horizontal="center" vertical="center" wrapText="1"/>
    </xf>
    <xf numFmtId="0" fontId="41" fillId="7" borderId="24" xfId="0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6" fontId="41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0" fontId="45" fillId="6" borderId="0" xfId="0" applyFont="1" applyFill="1" applyBorder="1" applyAlignment="1">
      <alignment horizontal="left" vertical="center"/>
    </xf>
    <xf numFmtId="0" fontId="46" fillId="5" borderId="0" xfId="4" applyFont="1" applyFill="1" applyBorder="1" applyAlignment="1" applyProtection="1">
      <alignment horizontal="left" vertical="top"/>
    </xf>
    <xf numFmtId="0" fontId="46" fillId="6" borderId="0" xfId="4" applyFont="1" applyFill="1" applyBorder="1" applyAlignment="1" applyProtection="1">
      <alignment horizontal="left" vertical="top"/>
    </xf>
    <xf numFmtId="0" fontId="46" fillId="6" borderId="0" xfId="0" applyFont="1" applyFill="1" applyAlignment="1">
      <alignment vertical="center" wrapText="1"/>
    </xf>
    <xf numFmtId="0" fontId="1" fillId="0" borderId="8" xfId="0" applyFont="1" applyFill="1" applyBorder="1" applyAlignment="1" applyProtection="1">
      <alignment horizontal="left" vertical="center"/>
    </xf>
    <xf numFmtId="0" fontId="8" fillId="0" borderId="6" xfId="0" applyFont="1" applyBorder="1"/>
    <xf numFmtId="0" fontId="5" fillId="0" borderId="6" xfId="0" applyFont="1" applyFill="1" applyBorder="1" applyAlignment="1" applyProtection="1">
      <alignment horizontal="left" vertical="center"/>
    </xf>
    <xf numFmtId="0" fontId="1" fillId="0" borderId="8" xfId="2" applyFont="1" applyBorder="1" applyAlignment="1">
      <alignment horizontal="left" vertical="center" indent="1"/>
    </xf>
    <xf numFmtId="0" fontId="5" fillId="0" borderId="6" xfId="2" applyFont="1" applyBorder="1" applyAlignment="1">
      <alignment horizontal="left" vertical="center" indent="1"/>
    </xf>
    <xf numFmtId="0" fontId="1" fillId="0" borderId="8" xfId="0" applyFont="1" applyFill="1" applyBorder="1" applyAlignment="1" applyProtection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1" fillId="0" borderId="8" xfId="2" applyFont="1" applyFill="1" applyBorder="1" applyAlignment="1">
      <alignment horizontal="left" vertical="center" indent="1"/>
    </xf>
    <xf numFmtId="0" fontId="5" fillId="0" borderId="6" xfId="2" applyFont="1" applyFill="1" applyBorder="1" applyAlignment="1">
      <alignment horizontal="left" vertical="center" indent="1"/>
    </xf>
    <xf numFmtId="1" fontId="1" fillId="0" borderId="10" xfId="2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 applyProtection="1"/>
    <xf numFmtId="1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 wrapText="1"/>
    </xf>
    <xf numFmtId="0" fontId="1" fillId="0" borderId="0" xfId="2" applyFont="1" applyFill="1" applyBorder="1" applyAlignment="1">
      <alignment horizontal="right" vertical="center" wrapText="1"/>
    </xf>
    <xf numFmtId="1" fontId="1" fillId="0" borderId="8" xfId="1" applyNumberFormat="1" applyFont="1" applyBorder="1" applyAlignment="1">
      <alignment horizontal="right" vertical="center"/>
    </xf>
    <xf numFmtId="0" fontId="11" fillId="2" borderId="10" xfId="0" applyFont="1" applyFill="1" applyBorder="1"/>
    <xf numFmtId="0" fontId="1" fillId="2" borderId="8" xfId="2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vertical="center" wrapText="1"/>
    </xf>
    <xf numFmtId="0" fontId="1" fillId="2" borderId="0" xfId="2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2" applyFont="1" applyBorder="1" applyAlignment="1">
      <alignment horizontal="left" vertical="center" indent="1"/>
    </xf>
    <xf numFmtId="1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/>
    </xf>
    <xf numFmtId="1" fontId="1" fillId="2" borderId="0" xfId="1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" fontId="1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indent="1"/>
    </xf>
    <xf numFmtId="0" fontId="11" fillId="2" borderId="0" xfId="0" applyFont="1" applyFill="1" applyBorder="1"/>
    <xf numFmtId="1" fontId="1" fillId="2" borderId="8" xfId="2" applyNumberFormat="1" applyFont="1" applyFill="1" applyBorder="1" applyAlignment="1">
      <alignment horizontal="right" vertical="center" wrapText="1"/>
    </xf>
    <xf numFmtId="1" fontId="1" fillId="2" borderId="8" xfId="2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 applyProtection="1">
      <alignment horizontal="right" vertical="center"/>
    </xf>
    <xf numFmtId="1" fontId="1" fillId="2" borderId="8" xfId="1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 indent="1"/>
    </xf>
    <xf numFmtId="0" fontId="1" fillId="0" borderId="13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 vertical="top"/>
    </xf>
    <xf numFmtId="0" fontId="9" fillId="2" borderId="8" xfId="0" applyNumberFormat="1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indent="1"/>
    </xf>
    <xf numFmtId="0" fontId="1" fillId="0" borderId="8" xfId="2" applyFont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/>
    </xf>
    <xf numFmtId="0" fontId="1" fillId="0" borderId="8" xfId="2" applyFont="1" applyFill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 indent="1"/>
    </xf>
    <xf numFmtId="0" fontId="5" fillId="0" borderId="10" xfId="0" applyFont="1" applyFill="1" applyBorder="1" applyAlignment="1" applyProtection="1">
      <alignment horizontal="left" vertical="top"/>
    </xf>
    <xf numFmtId="0" fontId="8" fillId="0" borderId="0" xfId="0" applyFont="1" applyBorder="1" applyAlignment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/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 applyProtection="1"/>
    <xf numFmtId="0" fontId="7" fillId="2" borderId="7" xfId="0" applyFont="1" applyFill="1" applyBorder="1"/>
    <xf numFmtId="0" fontId="6" fillId="2" borderId="14" xfId="0" applyNumberFormat="1" applyFont="1" applyFill="1" applyBorder="1" applyAlignment="1" applyProtection="1"/>
    <xf numFmtId="0" fontId="7" fillId="2" borderId="9" xfId="0" applyFont="1" applyFill="1" applyBorder="1"/>
    <xf numFmtId="0" fontId="8" fillId="0" borderId="6" xfId="0" applyFont="1" applyFill="1" applyBorder="1"/>
    <xf numFmtId="0" fontId="5" fillId="0" borderId="6" xfId="0" applyFont="1" applyFill="1" applyBorder="1" applyAlignment="1" applyProtection="1">
      <alignment horizontal="left" vertical="center" wrapText="1" indent="1"/>
    </xf>
    <xf numFmtId="1" fontId="1" fillId="0" borderId="13" xfId="1" applyNumberFormat="1" applyFont="1" applyBorder="1" applyAlignment="1">
      <alignment horizontal="right" vertical="center" wrapText="1"/>
    </xf>
    <xf numFmtId="1" fontId="1" fillId="2" borderId="6" xfId="0" applyNumberFormat="1" applyFont="1" applyFill="1" applyBorder="1" applyAlignment="1" applyProtection="1">
      <alignment vertical="center" wrapText="1"/>
    </xf>
    <xf numFmtId="1" fontId="1" fillId="2" borderId="8" xfId="0" applyNumberFormat="1" applyFont="1" applyFill="1" applyBorder="1" applyAlignment="1" applyProtection="1">
      <alignment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 applyProtection="1">
      <alignment horizontal="righ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2" borderId="6" xfId="0" applyNumberFormat="1" applyFont="1" applyFill="1" applyBorder="1" applyAlignment="1" applyProtection="1">
      <alignment horizontal="right" vertical="center"/>
    </xf>
    <xf numFmtId="1" fontId="1" fillId="2" borderId="6" xfId="0" applyNumberFormat="1" applyFont="1" applyFill="1" applyBorder="1" applyAlignment="1" applyProtection="1">
      <alignment vertical="center"/>
    </xf>
    <xf numFmtId="1" fontId="1" fillId="2" borderId="8" xfId="0" applyNumberFormat="1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>
      <alignment horizontal="right"/>
    </xf>
    <xf numFmtId="1" fontId="1" fillId="2" borderId="8" xfId="0" applyNumberFormat="1" applyFont="1" applyFill="1" applyBorder="1" applyAlignment="1">
      <alignment horizontal="right"/>
    </xf>
    <xf numFmtId="0" fontId="9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/>
    <xf numFmtId="1" fontId="1" fillId="2" borderId="8" xfId="0" applyNumberFormat="1" applyFont="1" applyFill="1" applyBorder="1"/>
    <xf numFmtId="0" fontId="10" fillId="2" borderId="6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>
      <alignment vertical="top"/>
    </xf>
    <xf numFmtId="0" fontId="5" fillId="0" borderId="6" xfId="0" applyFont="1" applyFill="1" applyBorder="1" applyAlignment="1" applyProtection="1">
      <alignment horizontal="left" vertical="top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5" fillId="0" borderId="6" xfId="2" applyFont="1" applyFill="1" applyBorder="1" applyAlignment="1">
      <alignment horizontal="left" vertical="top"/>
    </xf>
    <xf numFmtId="0" fontId="10" fillId="2" borderId="6" xfId="0" applyFont="1" applyFill="1" applyBorder="1" applyAlignment="1" applyProtection="1">
      <alignment horizontal="left" vertical="top" wrapText="1"/>
    </xf>
    <xf numFmtId="0" fontId="10" fillId="2" borderId="6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right" vertical="top" indent="2"/>
    </xf>
    <xf numFmtId="1" fontId="1" fillId="0" borderId="10" xfId="0" applyNumberFormat="1" applyFont="1" applyFill="1" applyBorder="1" applyAlignment="1" applyProtection="1">
      <alignment horizontal="right" vertical="top" wrapText="1" indent="2"/>
    </xf>
    <xf numFmtId="1" fontId="1" fillId="0" borderId="13" xfId="0" applyNumberFormat="1" applyFont="1" applyFill="1" applyBorder="1" applyAlignment="1" applyProtection="1">
      <alignment horizontal="right" vertical="top" wrapText="1" indent="2"/>
    </xf>
    <xf numFmtId="1" fontId="1" fillId="0" borderId="7" xfId="0" applyNumberFormat="1" applyFont="1" applyFill="1" applyBorder="1" applyAlignment="1" applyProtection="1">
      <alignment horizontal="right" vertical="top" wrapText="1" indent="2"/>
    </xf>
    <xf numFmtId="1" fontId="1" fillId="0" borderId="10" xfId="1" applyNumberFormat="1" applyFont="1" applyBorder="1" applyAlignment="1">
      <alignment horizontal="right" vertical="top" wrapText="1" indent="2"/>
    </xf>
    <xf numFmtId="1" fontId="1" fillId="0" borderId="13" xfId="1" applyNumberFormat="1" applyFont="1" applyBorder="1" applyAlignment="1">
      <alignment horizontal="right" vertical="top" wrapText="1" indent="2"/>
    </xf>
    <xf numFmtId="0" fontId="1" fillId="0" borderId="6" xfId="0" applyFont="1" applyFill="1" applyBorder="1" applyAlignment="1" applyProtection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indent="2"/>
    </xf>
    <xf numFmtId="1" fontId="1" fillId="0" borderId="8" xfId="0" applyNumberFormat="1" applyFont="1" applyFill="1" applyBorder="1" applyAlignment="1" applyProtection="1">
      <alignment horizontal="right" vertical="top" indent="2"/>
    </xf>
    <xf numFmtId="1" fontId="1" fillId="0" borderId="6" xfId="0" applyNumberFormat="1" applyFont="1" applyFill="1" applyBorder="1" applyAlignment="1" applyProtection="1">
      <alignment horizontal="right" vertical="top" indent="2"/>
    </xf>
    <xf numFmtId="1" fontId="1" fillId="0" borderId="0" xfId="1" applyNumberFormat="1" applyFont="1" applyFill="1" applyBorder="1" applyAlignment="1">
      <alignment horizontal="right" vertical="top" indent="2"/>
    </xf>
    <xf numFmtId="1" fontId="1" fillId="0" borderId="8" xfId="1" applyNumberFormat="1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 applyProtection="1">
      <alignment horizontal="right" vertical="top" wrapText="1" indent="2"/>
    </xf>
    <xf numFmtId="1" fontId="1" fillId="2" borderId="0" xfId="0" applyNumberFormat="1" applyFont="1" applyFill="1" applyBorder="1" applyAlignment="1" applyProtection="1">
      <alignment horizontal="right" vertical="top" wrapText="1" indent="2"/>
    </xf>
    <xf numFmtId="1" fontId="1" fillId="2" borderId="8" xfId="0" applyNumberFormat="1" applyFont="1" applyFill="1" applyBorder="1" applyAlignment="1" applyProtection="1">
      <alignment horizontal="right" vertical="top" wrapText="1" indent="2"/>
    </xf>
    <xf numFmtId="0" fontId="1" fillId="0" borderId="6" xfId="2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 applyProtection="1">
      <alignment horizontal="right" vertical="top" indent="2"/>
    </xf>
    <xf numFmtId="1" fontId="1" fillId="2" borderId="0" xfId="0" applyNumberFormat="1" applyFont="1" applyFill="1" applyBorder="1" applyAlignment="1" applyProtection="1">
      <alignment horizontal="right" vertical="top" indent="2"/>
    </xf>
    <xf numFmtId="1" fontId="1" fillId="2" borderId="8" xfId="0" applyNumberFormat="1" applyFont="1" applyFill="1" applyBorder="1" applyAlignment="1" applyProtection="1">
      <alignment horizontal="right" vertical="top" indent="2"/>
    </xf>
    <xf numFmtId="0" fontId="18" fillId="0" borderId="0" xfId="0" applyFont="1" applyBorder="1" applyAlignment="1">
      <alignment horizontal="right" vertical="top" indent="2"/>
    </xf>
    <xf numFmtId="0" fontId="1" fillId="0" borderId="0" xfId="0" applyFont="1" applyFill="1" applyBorder="1" applyAlignment="1">
      <alignment horizontal="right" vertical="top" indent="2"/>
    </xf>
    <xf numFmtId="0" fontId="1" fillId="0" borderId="8" xfId="0" applyFont="1" applyFill="1" applyBorder="1" applyAlignment="1">
      <alignment horizontal="right" vertical="top" indent="2"/>
    </xf>
    <xf numFmtId="0" fontId="1" fillId="0" borderId="6" xfId="0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>
      <alignment horizontal="right" vertical="top" indent="2"/>
    </xf>
    <xf numFmtId="1" fontId="1" fillId="2" borderId="0" xfId="0" applyNumberFormat="1" applyFont="1" applyFill="1" applyBorder="1" applyAlignment="1">
      <alignment horizontal="right" vertical="top" indent="2"/>
    </xf>
    <xf numFmtId="1" fontId="1" fillId="2" borderId="8" xfId="0" applyNumberFormat="1" applyFont="1" applyFill="1" applyBorder="1" applyAlignment="1">
      <alignment horizontal="right" vertical="top" indent="2"/>
    </xf>
    <xf numFmtId="0" fontId="9" fillId="2" borderId="6" xfId="0" applyFont="1" applyFill="1" applyBorder="1" applyAlignment="1" applyProtection="1">
      <alignment horizontal="right" vertical="top" indent="2"/>
    </xf>
    <xf numFmtId="0" fontId="1" fillId="2" borderId="0" xfId="0" applyFont="1" applyFill="1" applyBorder="1" applyAlignment="1">
      <alignment horizontal="right" vertical="top" indent="2"/>
    </xf>
    <xf numFmtId="0" fontId="1" fillId="2" borderId="8" xfId="0" applyFont="1" applyFill="1" applyBorder="1" applyAlignment="1">
      <alignment horizontal="right" vertical="top" indent="2"/>
    </xf>
    <xf numFmtId="0" fontId="1" fillId="2" borderId="6" xfId="0" applyFont="1" applyFill="1" applyBorder="1" applyAlignment="1">
      <alignment horizontal="right" vertical="top" indent="2"/>
    </xf>
    <xf numFmtId="0" fontId="9" fillId="2" borderId="6" xfId="0" applyFont="1" applyFill="1" applyBorder="1" applyAlignment="1" applyProtection="1">
      <alignment horizontal="right" vertical="top" wrapText="1" indent="2"/>
    </xf>
    <xf numFmtId="1" fontId="1" fillId="2" borderId="0" xfId="1" applyNumberFormat="1" applyFont="1" applyFill="1" applyBorder="1" applyAlignment="1">
      <alignment horizontal="right" vertical="top" wrapText="1" indent="2"/>
    </xf>
    <xf numFmtId="1" fontId="1" fillId="2" borderId="8" xfId="1" applyNumberFormat="1" applyFont="1" applyFill="1" applyBorder="1" applyAlignment="1">
      <alignment horizontal="right" vertical="top" indent="2"/>
    </xf>
    <xf numFmtId="0" fontId="1" fillId="0" borderId="6" xfId="0" applyFont="1" applyFill="1" applyBorder="1" applyAlignment="1" applyProtection="1">
      <alignment horizontal="right" vertical="top" wrapText="1" indent="2"/>
    </xf>
    <xf numFmtId="1" fontId="1" fillId="0" borderId="8" xfId="0" applyNumberFormat="1" applyFont="1" applyFill="1" applyBorder="1" applyAlignment="1" applyProtection="1">
      <alignment horizontal="right" vertical="top" wrapText="1" indent="2"/>
    </xf>
    <xf numFmtId="1" fontId="1" fillId="0" borderId="6" xfId="0" applyNumberFormat="1" applyFont="1" applyFill="1" applyBorder="1" applyAlignment="1" applyProtection="1">
      <alignment horizontal="right" vertical="top" wrapText="1" indent="2"/>
    </xf>
    <xf numFmtId="1" fontId="1" fillId="0" borderId="0" xfId="1" applyNumberFormat="1" applyFont="1" applyFill="1" applyBorder="1" applyAlignment="1">
      <alignment horizontal="right" vertical="top" wrapText="1" indent="2"/>
    </xf>
    <xf numFmtId="1" fontId="1" fillId="0" borderId="0" xfId="0" applyNumberFormat="1" applyFont="1" applyFill="1" applyBorder="1" applyAlignment="1" applyProtection="1">
      <alignment horizontal="right" vertical="top" indent="1"/>
    </xf>
    <xf numFmtId="1" fontId="1" fillId="0" borderId="10" xfId="0" applyNumberFormat="1" applyFont="1" applyFill="1" applyBorder="1" applyAlignment="1" applyProtection="1">
      <alignment horizontal="right" vertical="top" wrapText="1" indent="1"/>
    </xf>
    <xf numFmtId="1" fontId="1" fillId="0" borderId="10" xfId="1" applyNumberFormat="1" applyFont="1" applyBorder="1" applyAlignment="1">
      <alignment horizontal="right" vertical="top" wrapText="1" indent="1"/>
    </xf>
    <xf numFmtId="0" fontId="1" fillId="0" borderId="10" xfId="2" applyFont="1" applyBorder="1" applyAlignment="1">
      <alignment horizontal="right" vertical="top" wrapText="1" indent="1"/>
    </xf>
    <xf numFmtId="1" fontId="1" fillId="0" borderId="10" xfId="2" applyNumberFormat="1" applyFont="1" applyBorder="1" applyAlignment="1">
      <alignment horizontal="right" vertical="top" wrapText="1" indent="1"/>
    </xf>
    <xf numFmtId="1" fontId="1" fillId="0" borderId="10" xfId="0" applyNumberFormat="1" applyFont="1" applyFill="1" applyBorder="1" applyAlignment="1" applyProtection="1">
      <alignment horizontal="right" vertical="top" indent="1"/>
    </xf>
    <xf numFmtId="1" fontId="1" fillId="0" borderId="13" xfId="0" applyNumberFormat="1" applyFont="1" applyFill="1" applyBorder="1" applyAlignment="1" applyProtection="1">
      <alignment horizontal="right" vertical="top" indent="1"/>
    </xf>
    <xf numFmtId="1" fontId="1" fillId="0" borderId="0" xfId="1" applyNumberFormat="1" applyFont="1" applyFill="1" applyBorder="1" applyAlignment="1">
      <alignment horizontal="right" vertical="top" indent="1"/>
    </xf>
    <xf numFmtId="0" fontId="1" fillId="0" borderId="0" xfId="2" applyFont="1" applyBorder="1" applyAlignment="1">
      <alignment horizontal="right" vertical="top" indent="1"/>
    </xf>
    <xf numFmtId="1" fontId="1" fillId="0" borderId="0" xfId="2" applyNumberFormat="1" applyFont="1" applyBorder="1" applyAlignment="1">
      <alignment horizontal="right" vertical="top" wrapText="1" indent="1"/>
    </xf>
    <xf numFmtId="1" fontId="1" fillId="0" borderId="0" xfId="1" applyNumberFormat="1" applyFont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wrapText="1" indent="1"/>
    </xf>
    <xf numFmtId="0" fontId="11" fillId="0" borderId="0" xfId="0" applyFont="1" applyBorder="1" applyAlignment="1">
      <alignment horizontal="right" vertical="top" indent="1"/>
    </xf>
    <xf numFmtId="1" fontId="1" fillId="0" borderId="8" xfId="0" applyNumberFormat="1" applyFont="1" applyFill="1" applyBorder="1" applyAlignment="1" applyProtection="1">
      <alignment horizontal="right" vertical="top" indent="1"/>
    </xf>
    <xf numFmtId="1" fontId="1" fillId="2" borderId="6" xfId="0" applyNumberFormat="1" applyFont="1" applyFill="1" applyBorder="1" applyAlignment="1" applyProtection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wrapText="1" indent="1"/>
    </xf>
    <xf numFmtId="0" fontId="1" fillId="2" borderId="0" xfId="2" applyFont="1" applyFill="1" applyBorder="1" applyAlignment="1">
      <alignment horizontal="right" vertical="top" wrapText="1" indent="1"/>
    </xf>
    <xf numFmtId="1" fontId="1" fillId="2" borderId="0" xfId="2" applyNumberFormat="1" applyFont="1" applyFill="1" applyBorder="1" applyAlignment="1">
      <alignment horizontal="right" vertical="top" wrapText="1" indent="1"/>
    </xf>
    <xf numFmtId="1" fontId="1" fillId="2" borderId="8" xfId="2" applyNumberFormat="1" applyFont="1" applyFill="1" applyBorder="1" applyAlignment="1">
      <alignment horizontal="right" vertical="top" wrapText="1" indent="1"/>
    </xf>
    <xf numFmtId="0" fontId="11" fillId="0" borderId="0" xfId="0" applyFont="1" applyFill="1" applyBorder="1" applyAlignment="1">
      <alignment horizontal="right" vertical="top" indent="1"/>
    </xf>
    <xf numFmtId="0" fontId="1" fillId="0" borderId="0" xfId="2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indent="1"/>
    </xf>
    <xf numFmtId="0" fontId="1" fillId="2" borderId="0" xfId="2" applyFont="1" applyFill="1" applyBorder="1" applyAlignment="1">
      <alignment horizontal="right" vertical="top" indent="1"/>
    </xf>
    <xf numFmtId="1" fontId="1" fillId="2" borderId="0" xfId="2" applyNumberFormat="1" applyFont="1" applyFill="1" applyBorder="1" applyAlignment="1">
      <alignment horizontal="right" vertical="top" indent="1"/>
    </xf>
    <xf numFmtId="1" fontId="1" fillId="2" borderId="8" xfId="2" applyNumberFormat="1" applyFont="1" applyFill="1" applyBorder="1" applyAlignment="1">
      <alignment horizontal="right" vertical="top" indent="1"/>
    </xf>
    <xf numFmtId="0" fontId="1" fillId="0" borderId="8" xfId="0" applyFont="1" applyBorder="1" applyAlignment="1">
      <alignment horizontal="right" vertical="top" indent="1"/>
    </xf>
    <xf numFmtId="1" fontId="1" fillId="0" borderId="8" xfId="0" applyNumberFormat="1" applyFont="1" applyBorder="1" applyAlignment="1">
      <alignment horizontal="right" vertical="top" indent="1"/>
    </xf>
    <xf numFmtId="1" fontId="1" fillId="0" borderId="8" xfId="1" applyNumberFormat="1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>
      <alignment horizontal="right" vertical="top" indent="1"/>
    </xf>
    <xf numFmtId="1" fontId="22" fillId="0" borderId="0" xfId="0" applyNumberFormat="1" applyFont="1" applyFill="1" applyBorder="1" applyAlignment="1" applyProtection="1">
      <alignment horizontal="right" vertical="top" indent="1"/>
    </xf>
    <xf numFmtId="0" fontId="1" fillId="2" borderId="0" xfId="0" applyFont="1" applyFill="1" applyBorder="1" applyAlignment="1">
      <alignment horizontal="right" vertical="top" indent="1"/>
    </xf>
    <xf numFmtId="1" fontId="1" fillId="2" borderId="8" xfId="0" applyNumberFormat="1" applyFont="1" applyFill="1" applyBorder="1" applyAlignment="1" applyProtection="1">
      <alignment horizontal="right" vertical="top" indent="1"/>
    </xf>
    <xf numFmtId="1" fontId="1" fillId="2" borderId="0" xfId="1" applyNumberFormat="1" applyFont="1" applyFill="1" applyBorder="1" applyAlignment="1">
      <alignment horizontal="right" vertical="top" wrapText="1" indent="1"/>
    </xf>
    <xf numFmtId="1" fontId="1" fillId="2" borderId="0" xfId="1" applyNumberFormat="1" applyFont="1" applyFill="1" applyBorder="1" applyAlignment="1">
      <alignment horizontal="right" vertical="top" indent="1"/>
    </xf>
    <xf numFmtId="1" fontId="1" fillId="2" borderId="8" xfId="1" applyNumberFormat="1" applyFont="1" applyFill="1" applyBorder="1" applyAlignment="1">
      <alignment horizontal="right" vertical="top" indent="1"/>
    </xf>
    <xf numFmtId="1" fontId="1" fillId="0" borderId="0" xfId="0" applyNumberFormat="1" applyFont="1" applyFill="1" applyBorder="1" applyAlignment="1" applyProtection="1">
      <alignment horizontal="right" vertical="top" wrapText="1" indent="1"/>
    </xf>
    <xf numFmtId="1" fontId="1" fillId="0" borderId="0" xfId="1" applyNumberFormat="1" applyFont="1" applyFill="1" applyBorder="1" applyAlignment="1">
      <alignment horizontal="right" vertical="top" wrapText="1" indent="1"/>
    </xf>
    <xf numFmtId="0" fontId="1" fillId="0" borderId="0" xfId="2" applyFont="1" applyFill="1" applyBorder="1" applyAlignment="1">
      <alignment horizontal="right" vertical="top" wrapText="1" indent="1"/>
    </xf>
    <xf numFmtId="1" fontId="1" fillId="0" borderId="0" xfId="2" applyNumberFormat="1" applyFont="1" applyFill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indent="1"/>
    </xf>
    <xf numFmtId="0" fontId="11" fillId="2" borderId="0" xfId="0" applyFont="1" applyFill="1" applyBorder="1" applyAlignment="1">
      <alignment horizontal="right" vertical="top" indent="1"/>
    </xf>
    <xf numFmtId="0" fontId="1" fillId="2" borderId="8" xfId="2" applyFont="1" applyFill="1" applyBorder="1" applyAlignment="1">
      <alignment horizontal="right" vertical="top" wrapText="1" indent="1"/>
    </xf>
    <xf numFmtId="0" fontId="6" fillId="2" borderId="13" xfId="2" applyFont="1" applyFill="1" applyBorder="1"/>
    <xf numFmtId="0" fontId="1" fillId="0" borderId="5" xfId="2" applyFont="1" applyBorder="1" applyAlignment="1">
      <alignment horizontal="right" vertical="top" wrapText="1" indent="8"/>
    </xf>
    <xf numFmtId="0" fontId="1" fillId="0" borderId="5" xfId="2" applyFont="1" applyBorder="1" applyAlignment="1">
      <alignment horizontal="right" vertical="top" indent="8"/>
    </xf>
    <xf numFmtId="0" fontId="11" fillId="0" borderId="5" xfId="0" applyFont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wrapText="1" indent="8"/>
    </xf>
    <xf numFmtId="0" fontId="11" fillId="0" borderId="5" xfId="0" applyFont="1" applyFill="1" applyBorder="1" applyAlignment="1">
      <alignment horizontal="right" vertical="top" indent="8"/>
    </xf>
    <xf numFmtId="0" fontId="1" fillId="0" borderId="5" xfId="2" applyFont="1" applyFill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indent="8"/>
    </xf>
    <xf numFmtId="1" fontId="1" fillId="2" borderId="5" xfId="2" applyNumberFormat="1" applyFont="1" applyFill="1" applyBorder="1" applyAlignment="1">
      <alignment horizontal="right" vertical="top" wrapText="1" indent="8"/>
    </xf>
    <xf numFmtId="0" fontId="1" fillId="0" borderId="5" xfId="2" applyFont="1" applyFill="1" applyBorder="1" applyAlignment="1">
      <alignment horizontal="right" vertical="top" wrapText="1" indent="8"/>
    </xf>
    <xf numFmtId="0" fontId="11" fillId="2" borderId="5" xfId="0" applyFont="1" applyFill="1" applyBorder="1" applyAlignment="1">
      <alignment horizontal="right" vertical="top" indent="8"/>
    </xf>
    <xf numFmtId="0" fontId="6" fillId="2" borderId="12" xfId="2" applyFont="1" applyFill="1" applyBorder="1"/>
    <xf numFmtId="0" fontId="7" fillId="2" borderId="3" xfId="0" applyFont="1" applyFill="1" applyBorder="1"/>
    <xf numFmtId="0" fontId="1" fillId="2" borderId="13" xfId="2" applyFont="1" applyFill="1" applyBorder="1"/>
    <xf numFmtId="0" fontId="1" fillId="2" borderId="8" xfId="0" applyFont="1" applyFill="1" applyBorder="1" applyAlignment="1" applyProtection="1">
      <alignment horizontal="left" vertical="center"/>
    </xf>
    <xf numFmtId="0" fontId="1" fillId="2" borderId="14" xfId="2" applyFont="1" applyFill="1" applyBorder="1"/>
    <xf numFmtId="0" fontId="1" fillId="2" borderId="4" xfId="2" applyFont="1" applyFill="1" applyBorder="1" applyAlignment="1">
      <alignment horizontal="center"/>
    </xf>
    <xf numFmtId="0" fontId="11" fillId="2" borderId="15" xfId="0" applyFont="1" applyFill="1" applyBorder="1"/>
    <xf numFmtId="1" fontId="1" fillId="0" borderId="8" xfId="2" applyNumberFormat="1" applyFont="1" applyFill="1" applyBorder="1" applyAlignment="1">
      <alignment horizontal="right" vertical="center" wrapText="1"/>
    </xf>
    <xf numFmtId="0" fontId="1" fillId="0" borderId="7" xfId="2" applyFont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/>
    </xf>
    <xf numFmtId="0" fontId="1" fillId="0" borderId="7" xfId="2" applyFont="1" applyBorder="1" applyAlignment="1">
      <alignment horizontal="right" vertical="center" wrapText="1" indent="5"/>
    </xf>
    <xf numFmtId="1" fontId="1" fillId="0" borderId="8" xfId="2" applyNumberFormat="1" applyFont="1" applyBorder="1" applyAlignment="1">
      <alignment horizontal="right" vertical="center" wrapText="1" indent="5"/>
    </xf>
    <xf numFmtId="0" fontId="1" fillId="0" borderId="6" xfId="2" applyFont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wrapText="1" indent="5"/>
    </xf>
    <xf numFmtId="1" fontId="1" fillId="2" borderId="8" xfId="2" applyNumberFormat="1" applyFont="1" applyFill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indent="5"/>
    </xf>
    <xf numFmtId="1" fontId="1" fillId="2" borderId="8" xfId="2" applyNumberFormat="1" applyFont="1" applyFill="1" applyBorder="1" applyAlignment="1">
      <alignment horizontal="right" vertical="center" indent="5"/>
    </xf>
    <xf numFmtId="1" fontId="1" fillId="0" borderId="8" xfId="2" applyNumberFormat="1" applyFont="1" applyFill="1" applyBorder="1" applyAlignment="1">
      <alignment horizontal="right" vertical="center" wrapText="1" indent="5"/>
    </xf>
    <xf numFmtId="0" fontId="1" fillId="0" borderId="6" xfId="2" applyFont="1" applyFill="1" applyBorder="1" applyAlignment="1">
      <alignment horizontal="right" vertical="center" wrapText="1" indent="5"/>
    </xf>
    <xf numFmtId="0" fontId="7" fillId="2" borderId="10" xfId="0" applyFont="1" applyFill="1" applyBorder="1"/>
    <xf numFmtId="0" fontId="9" fillId="2" borderId="8" xfId="0" applyFont="1" applyFill="1" applyBorder="1" applyAlignment="1" applyProtection="1">
      <alignment vertical="center" wrapText="1"/>
    </xf>
    <xf numFmtId="0" fontId="6" fillId="2" borderId="14" xfId="2" applyFont="1" applyFill="1" applyBorder="1"/>
    <xf numFmtId="0" fontId="1" fillId="2" borderId="14" xfId="2" applyFont="1" applyFill="1" applyBorder="1" applyAlignment="1">
      <alignment horizontal="center"/>
    </xf>
    <xf numFmtId="0" fontId="7" fillId="2" borderId="15" xfId="0" applyFont="1" applyFill="1" applyBorder="1"/>
    <xf numFmtId="1" fontId="1" fillId="0" borderId="7" xfId="2" applyNumberFormat="1" applyFont="1" applyBorder="1" applyAlignment="1">
      <alignment horizontal="right" vertical="center" wrapText="1"/>
    </xf>
    <xf numFmtId="1" fontId="1" fillId="0" borderId="6" xfId="2" applyNumberFormat="1" applyFont="1" applyBorder="1" applyAlignment="1">
      <alignment horizontal="right" vertical="center" wrapText="1"/>
    </xf>
    <xf numFmtId="1" fontId="1" fillId="2" borderId="6" xfId="2" applyNumberFormat="1" applyFont="1" applyFill="1" applyBorder="1" applyAlignment="1">
      <alignment horizontal="right" vertical="center" wrapText="1"/>
    </xf>
    <xf numFmtId="1" fontId="1" fillId="2" borderId="6" xfId="2" applyNumberFormat="1" applyFont="1" applyFill="1" applyBorder="1" applyAlignment="1">
      <alignment horizontal="right" vertical="center"/>
    </xf>
    <xf numFmtId="0" fontId="1" fillId="0" borderId="8" xfId="2" applyFont="1" applyFill="1" applyBorder="1" applyAlignment="1">
      <alignment horizontal="left" vertical="top"/>
    </xf>
    <xf numFmtId="0" fontId="1" fillId="0" borderId="8" xfId="2" applyFont="1" applyBorder="1" applyAlignment="1">
      <alignment horizontal="left" vertical="top"/>
    </xf>
    <xf numFmtId="0" fontId="9" fillId="2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1" fontId="1" fillId="0" borderId="7" xfId="2" applyNumberFormat="1" applyFont="1" applyBorder="1" applyAlignment="1">
      <alignment horizontal="right" vertical="top" wrapText="1" indent="5"/>
    </xf>
    <xf numFmtId="1" fontId="1" fillId="0" borderId="8" xfId="2" applyNumberFormat="1" applyFont="1" applyBorder="1" applyAlignment="1">
      <alignment horizontal="right" vertical="top" wrapText="1" indent="5"/>
    </xf>
    <xf numFmtId="1" fontId="1" fillId="0" borderId="6" xfId="2" applyNumberFormat="1" applyFont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wrapText="1" indent="5"/>
    </xf>
    <xf numFmtId="1" fontId="1" fillId="2" borderId="8" xfId="2" applyNumberFormat="1" applyFont="1" applyFill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indent="5"/>
    </xf>
    <xf numFmtId="1" fontId="1" fillId="2" borderId="8" xfId="2" applyNumberFormat="1" applyFont="1" applyFill="1" applyBorder="1" applyAlignment="1">
      <alignment horizontal="right" vertical="top" indent="5"/>
    </xf>
    <xf numFmtId="1" fontId="1" fillId="0" borderId="6" xfId="2" applyNumberFormat="1" applyFont="1" applyBorder="1" applyAlignment="1">
      <alignment horizontal="right" vertical="top" indent="5"/>
    </xf>
    <xf numFmtId="0" fontId="1" fillId="2" borderId="6" xfId="2" applyFont="1" applyFill="1" applyBorder="1" applyAlignment="1">
      <alignment horizontal="right" vertical="top" wrapText="1" indent="5"/>
    </xf>
    <xf numFmtId="0" fontId="1" fillId="2" borderId="6" xfId="0" applyFont="1" applyFill="1" applyBorder="1" applyAlignment="1">
      <alignment horizontal="right"/>
    </xf>
    <xf numFmtId="0" fontId="6" fillId="2" borderId="12" xfId="0" applyFont="1" applyFill="1" applyBorder="1" applyAlignment="1" applyProtection="1"/>
    <xf numFmtId="0" fontId="4" fillId="2" borderId="3" xfId="3" applyFill="1" applyBorder="1"/>
    <xf numFmtId="0" fontId="6" fillId="2" borderId="3" xfId="0" applyFont="1" applyFill="1" applyBorder="1" applyAlignment="1" applyProtection="1"/>
    <xf numFmtId="1" fontId="1" fillId="2" borderId="6" xfId="0" applyNumberFormat="1" applyFont="1" applyFill="1" applyBorder="1"/>
    <xf numFmtId="1" fontId="1" fillId="2" borderId="0" xfId="0" applyNumberFormat="1" applyFont="1" applyFill="1" applyBorder="1"/>
    <xf numFmtId="0" fontId="1" fillId="2" borderId="4" xfId="2" applyFont="1" applyFill="1" applyBorder="1" applyAlignment="1">
      <alignment horizontal="center" vertical="center" wrapText="1"/>
    </xf>
    <xf numFmtId="1" fontId="1" fillId="0" borderId="8" xfId="2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1" fontId="11" fillId="0" borderId="8" xfId="0" applyNumberFormat="1" applyFont="1" applyFill="1" applyBorder="1" applyAlignment="1">
      <alignment horizontal="right" vertical="center"/>
    </xf>
    <xf numFmtId="1" fontId="1" fillId="0" borderId="8" xfId="2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/>
    </xf>
    <xf numFmtId="1" fontId="11" fillId="2" borderId="8" xfId="0" applyNumberFormat="1" applyFont="1" applyFill="1" applyBorder="1"/>
    <xf numFmtId="0" fontId="11" fillId="0" borderId="6" xfId="0" applyFont="1" applyFill="1" applyBorder="1" applyAlignment="1">
      <alignment horizontal="right" vertical="center"/>
    </xf>
    <xf numFmtId="1" fontId="1" fillId="0" borderId="6" xfId="2" applyNumberFormat="1" applyFont="1" applyFill="1" applyBorder="1" applyAlignment="1">
      <alignment horizontal="right" vertical="center"/>
    </xf>
    <xf numFmtId="0" fontId="11" fillId="2" borderId="6" xfId="0" applyFont="1" applyFill="1" applyBorder="1"/>
    <xf numFmtId="0" fontId="6" fillId="2" borderId="4" xfId="1" applyFont="1" applyFill="1" applyBorder="1" applyAlignment="1">
      <alignment horizontal="center" vertical="center"/>
    </xf>
    <xf numFmtId="1" fontId="1" fillId="0" borderId="7" xfId="1" applyNumberFormat="1" applyFont="1" applyBorder="1" applyAlignment="1">
      <alignment horizontal="right" vertical="center" wrapText="1"/>
    </xf>
    <xf numFmtId="1" fontId="1" fillId="0" borderId="6" xfId="1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1" fillId="2" borderId="6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right"/>
    </xf>
    <xf numFmtId="1" fontId="11" fillId="2" borderId="6" xfId="0" applyNumberFormat="1" applyFont="1" applyFill="1" applyBorder="1"/>
    <xf numFmtId="1" fontId="11" fillId="2" borderId="0" xfId="0" applyNumberFormat="1" applyFont="1" applyFill="1" applyBorder="1"/>
    <xf numFmtId="1" fontId="11" fillId="2" borderId="8" xfId="0" applyNumberFormat="1" applyFont="1" applyFill="1" applyBorder="1" applyAlignment="1">
      <alignment horizontal="right"/>
    </xf>
    <xf numFmtId="1" fontId="1" fillId="2" borderId="6" xfId="1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 wrapText="1"/>
    </xf>
    <xf numFmtId="1" fontId="1" fillId="0" borderId="6" xfId="2" applyNumberFormat="1" applyFont="1" applyFill="1" applyBorder="1" applyAlignment="1">
      <alignment horizontal="right" vertical="center" wrapText="1"/>
    </xf>
    <xf numFmtId="0" fontId="1" fillId="0" borderId="0" xfId="2" applyFont="1" applyBorder="1" applyAlignment="1">
      <alignment horizontal="right" vertical="center" wrapText="1"/>
    </xf>
    <xf numFmtId="0" fontId="1" fillId="0" borderId="8" xfId="2" applyFont="1" applyBorder="1" applyAlignment="1">
      <alignment horizontal="right" vertical="center" wrapText="1"/>
    </xf>
    <xf numFmtId="0" fontId="38" fillId="0" borderId="0" xfId="0" applyFont="1" applyAlignment="1">
      <alignment horizontal="right"/>
    </xf>
    <xf numFmtId="1" fontId="1" fillId="0" borderId="0" xfId="1" applyNumberFormat="1" applyFont="1" applyBorder="1" applyAlignment="1">
      <alignment vertical="center"/>
    </xf>
    <xf numFmtId="1" fontId="1" fillId="0" borderId="8" xfId="1" applyNumberFormat="1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" fontId="1" fillId="0" borderId="0" xfId="2" applyNumberFormat="1" applyFont="1" applyBorder="1" applyAlignment="1">
      <alignment horizontal="right" vertical="center"/>
    </xf>
    <xf numFmtId="1" fontId="11" fillId="0" borderId="0" xfId="0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/>
    </xf>
    <xf numFmtId="0" fontId="11" fillId="2" borderId="8" xfId="0" applyFont="1" applyFill="1" applyBorder="1"/>
    <xf numFmtId="0" fontId="49" fillId="2" borderId="4" xfId="1" applyFont="1" applyFill="1" applyBorder="1" applyAlignment="1">
      <alignment horizontal="center" vertical="center"/>
    </xf>
    <xf numFmtId="0" fontId="49" fillId="2" borderId="9" xfId="1" applyFont="1" applyFill="1" applyBorder="1" applyAlignment="1">
      <alignment horizontal="center" vertical="center"/>
    </xf>
    <xf numFmtId="0" fontId="38" fillId="0" borderId="13" xfId="0" applyNumberFormat="1" applyFont="1" applyFill="1" applyBorder="1" applyAlignment="1">
      <alignment wrapText="1"/>
    </xf>
    <xf numFmtId="0" fontId="39" fillId="0" borderId="7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 indent="1"/>
    </xf>
    <xf numFmtId="0" fontId="1" fillId="0" borderId="0" xfId="0" applyFont="1" applyBorder="1" applyAlignment="1">
      <alignment horizontal="right" wrapText="1" indent="1"/>
    </xf>
    <xf numFmtId="1" fontId="1" fillId="0" borderId="0" xfId="0" applyNumberFormat="1" applyFont="1" applyBorder="1" applyAlignment="1">
      <alignment horizontal="right" wrapText="1" indent="1"/>
    </xf>
    <xf numFmtId="0" fontId="12" fillId="0" borderId="0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  <xf numFmtId="0" fontId="36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29" fillId="6" borderId="16" xfId="0" applyFont="1" applyFill="1" applyBorder="1" applyAlignment="1">
      <alignment horizontal="center" vertical="center"/>
    </xf>
    <xf numFmtId="0" fontId="30" fillId="6" borderId="17" xfId="0" applyFont="1" applyFill="1" applyBorder="1" applyAlignment="1">
      <alignment vertical="center"/>
    </xf>
    <xf numFmtId="0" fontId="30" fillId="6" borderId="18" xfId="0" applyFont="1" applyFill="1" applyBorder="1" applyAlignment="1">
      <alignment vertical="center"/>
    </xf>
    <xf numFmtId="0" fontId="30" fillId="6" borderId="19" xfId="0" applyFont="1" applyFill="1" applyBorder="1" applyAlignment="1">
      <alignment vertical="center"/>
    </xf>
    <xf numFmtId="0" fontId="30" fillId="6" borderId="20" xfId="0" applyFont="1" applyFill="1" applyBorder="1" applyAlignment="1">
      <alignment vertical="center"/>
    </xf>
    <xf numFmtId="0" fontId="30" fillId="6" borderId="21" xfId="0" applyFont="1" applyFill="1" applyBorder="1" applyAlignment="1">
      <alignment vertical="center"/>
    </xf>
    <xf numFmtId="0" fontId="6" fillId="2" borderId="4" xfId="0" applyNumberFormat="1" applyFont="1" applyFill="1" applyBorder="1" applyAlignment="1" applyProtection="1">
      <alignment horizontal="center" wrapText="1"/>
    </xf>
    <xf numFmtId="0" fontId="0" fillId="0" borderId="4" xfId="0" applyBorder="1" applyAlignment="1">
      <alignment wrapText="1"/>
    </xf>
    <xf numFmtId="0" fontId="6" fillId="2" borderId="13" xfId="2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6" fillId="2" borderId="7" xfId="2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0" fillId="5" borderId="0" xfId="4" applyFont="1" applyFill="1" applyBorder="1" applyAlignment="1" applyProtection="1">
      <alignment horizontal="left" vertical="top"/>
    </xf>
    <xf numFmtId="0" fontId="50" fillId="5" borderId="0" xfId="4" applyFont="1" applyFill="1" applyBorder="1" applyAlignment="1" applyProtection="1">
      <alignment vertical="top"/>
    </xf>
  </cellXfs>
  <cellStyles count="5">
    <cellStyle name="Hyperlink" xfId="4" builtinId="8"/>
    <cellStyle name="Normal" xfId="0" builtinId="0"/>
    <cellStyle name="Normal 2" xfId="3"/>
    <cellStyle name="Normal_Sheet1" xfId="1"/>
    <cellStyle name="Normal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95250</xdr:rowOff>
    </xdr:from>
    <xdr:to>
      <xdr:col>2</xdr:col>
      <xdr:colOff>2531158</xdr:colOff>
      <xdr:row>21</xdr:row>
      <xdr:rowOff>173592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295400"/>
          <a:ext cx="2521633" cy="3507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>
      <selection activeCell="F47" sqref="F47"/>
    </sheetView>
  </sheetViews>
  <sheetFormatPr defaultRowHeight="15" x14ac:dyDescent="0.25"/>
  <cols>
    <col min="1" max="1" width="14.7109375" customWidth="1"/>
    <col min="2" max="2" width="1.85546875" customWidth="1"/>
    <col min="3" max="3" width="101.140625" customWidth="1"/>
    <col min="4" max="4" width="106.85546875" customWidth="1"/>
    <col min="7" max="10" width="11.42578125" customWidth="1"/>
  </cols>
  <sheetData>
    <row r="1" spans="1:4" ht="40.5" customHeight="1" x14ac:dyDescent="0.25">
      <c r="A1" s="423">
        <v>2022</v>
      </c>
      <c r="B1" s="94"/>
      <c r="C1" s="117" t="s">
        <v>162</v>
      </c>
      <c r="D1" s="416"/>
    </row>
    <row r="2" spans="1:4" ht="39" customHeight="1" x14ac:dyDescent="0.25">
      <c r="A2" s="423"/>
      <c r="B2" s="94"/>
      <c r="C2" s="117" t="s">
        <v>161</v>
      </c>
      <c r="D2" s="416"/>
    </row>
    <row r="3" spans="1:4" x14ac:dyDescent="0.25">
      <c r="A3" s="424"/>
      <c r="B3" s="424"/>
      <c r="C3" s="424"/>
      <c r="D3" s="424"/>
    </row>
    <row r="4" spans="1:4" x14ac:dyDescent="0.25">
      <c r="A4" s="424"/>
      <c r="B4" s="424"/>
      <c r="C4" s="424"/>
      <c r="D4" s="424"/>
    </row>
    <row r="5" spans="1:4" x14ac:dyDescent="0.25">
      <c r="A5" s="424"/>
      <c r="B5" s="424"/>
      <c r="C5" s="424"/>
      <c r="D5" s="424"/>
    </row>
    <row r="6" spans="1:4" x14ac:dyDescent="0.25">
      <c r="A6" s="424"/>
      <c r="B6" s="424"/>
      <c r="C6" s="424"/>
      <c r="D6" s="424"/>
    </row>
    <row r="7" spans="1:4" x14ac:dyDescent="0.25">
      <c r="A7" s="424"/>
      <c r="B7" s="424"/>
      <c r="C7" s="424"/>
      <c r="D7" s="424"/>
    </row>
    <row r="8" spans="1:4" x14ac:dyDescent="0.25">
      <c r="A8" s="424"/>
      <c r="B8" s="424"/>
      <c r="C8" s="424"/>
      <c r="D8" s="424"/>
    </row>
    <row r="9" spans="1:4" x14ac:dyDescent="0.25">
      <c r="A9" s="424"/>
      <c r="B9" s="424"/>
      <c r="C9" s="424"/>
      <c r="D9" s="424"/>
    </row>
    <row r="10" spans="1:4" x14ac:dyDescent="0.25">
      <c r="A10" s="424"/>
      <c r="B10" s="424"/>
      <c r="C10" s="424"/>
      <c r="D10" s="424"/>
    </row>
    <row r="11" spans="1:4" x14ac:dyDescent="0.25">
      <c r="A11" s="424"/>
      <c r="B11" s="424"/>
      <c r="C11" s="424"/>
      <c r="D11" s="424"/>
    </row>
    <row r="12" spans="1:4" x14ac:dyDescent="0.25">
      <c r="A12" s="424"/>
      <c r="B12" s="424"/>
      <c r="C12" s="424"/>
      <c r="D12" s="424"/>
    </row>
    <row r="13" spans="1:4" x14ac:dyDescent="0.25">
      <c r="A13" s="424"/>
      <c r="B13" s="424"/>
      <c r="C13" s="424"/>
      <c r="D13" s="424"/>
    </row>
    <row r="14" spans="1:4" x14ac:dyDescent="0.25">
      <c r="A14" s="424"/>
      <c r="B14" s="424"/>
      <c r="C14" s="424"/>
      <c r="D14" s="424"/>
    </row>
    <row r="15" spans="1:4" x14ac:dyDescent="0.25">
      <c r="A15" s="424"/>
      <c r="B15" s="424"/>
      <c r="C15" s="424"/>
      <c r="D15" s="424"/>
    </row>
    <row r="16" spans="1:4" x14ac:dyDescent="0.25">
      <c r="A16" s="424"/>
      <c r="B16" s="424"/>
      <c r="C16" s="424"/>
      <c r="D16" s="424"/>
    </row>
    <row r="17" spans="1:4" x14ac:dyDescent="0.25">
      <c r="A17" s="424"/>
      <c r="B17" s="424"/>
      <c r="C17" s="424"/>
      <c r="D17" s="424"/>
    </row>
    <row r="18" spans="1:4" x14ac:dyDescent="0.25">
      <c r="A18" s="424"/>
      <c r="B18" s="424"/>
      <c r="C18" s="424"/>
      <c r="D18" s="424"/>
    </row>
    <row r="19" spans="1:4" x14ac:dyDescent="0.25">
      <c r="A19" s="424"/>
      <c r="B19" s="424"/>
      <c r="C19" s="424"/>
      <c r="D19" s="424"/>
    </row>
    <row r="20" spans="1:4" x14ac:dyDescent="0.25">
      <c r="A20" s="424"/>
      <c r="B20" s="424"/>
      <c r="C20" s="424"/>
      <c r="D20" s="424"/>
    </row>
    <row r="21" spans="1:4" x14ac:dyDescent="0.25">
      <c r="A21" s="424"/>
      <c r="B21" s="424"/>
      <c r="C21" s="424"/>
      <c r="D21" s="424"/>
    </row>
    <row r="22" spans="1:4" x14ac:dyDescent="0.25">
      <c r="A22" s="424"/>
      <c r="B22" s="424"/>
      <c r="C22" s="424"/>
      <c r="D22" s="424"/>
    </row>
    <row r="23" spans="1:4" x14ac:dyDescent="0.25">
      <c r="A23" s="424"/>
      <c r="B23" s="424"/>
      <c r="C23" s="424"/>
      <c r="D23" s="424"/>
    </row>
    <row r="24" spans="1:4" ht="18" x14ac:dyDescent="0.25">
      <c r="A24" s="93"/>
      <c r="B24" s="418"/>
      <c r="C24" s="95"/>
      <c r="D24" s="95"/>
    </row>
    <row r="25" spans="1:4" ht="18" x14ac:dyDescent="0.25">
      <c r="A25" s="96"/>
      <c r="B25" s="418"/>
      <c r="C25" s="97" t="s">
        <v>146</v>
      </c>
      <c r="D25" s="97" t="s">
        <v>206</v>
      </c>
    </row>
    <row r="26" spans="1:4" ht="18" x14ac:dyDescent="0.25">
      <c r="A26" s="96"/>
      <c r="B26" s="418"/>
      <c r="C26" s="97" t="s">
        <v>147</v>
      </c>
      <c r="D26" s="107" t="s">
        <v>207</v>
      </c>
    </row>
    <row r="27" spans="1:4" ht="18" x14ac:dyDescent="0.25">
      <c r="A27" s="96"/>
      <c r="B27" s="418"/>
      <c r="C27" s="97" t="s">
        <v>148</v>
      </c>
      <c r="D27" s="107" t="s">
        <v>208</v>
      </c>
    </row>
    <row r="28" spans="1:4" ht="18" x14ac:dyDescent="0.25">
      <c r="A28" s="96"/>
      <c r="B28" s="418"/>
      <c r="C28" s="98"/>
      <c r="D28" s="98"/>
    </row>
    <row r="29" spans="1:4" x14ac:dyDescent="0.25">
      <c r="A29" s="415"/>
      <c r="B29" s="415"/>
      <c r="C29" s="415"/>
      <c r="D29" s="415"/>
    </row>
    <row r="30" spans="1:4" x14ac:dyDescent="0.25">
      <c r="A30" s="415"/>
      <c r="B30" s="415"/>
      <c r="C30" s="415"/>
      <c r="D30" s="415"/>
    </row>
    <row r="31" spans="1:4" x14ac:dyDescent="0.25">
      <c r="A31" s="415"/>
      <c r="B31" s="415"/>
      <c r="C31" s="415"/>
      <c r="D31" s="415"/>
    </row>
    <row r="32" spans="1:4" x14ac:dyDescent="0.25">
      <c r="A32" s="415"/>
      <c r="B32" s="415"/>
      <c r="C32" s="415"/>
      <c r="D32" s="415"/>
    </row>
    <row r="33" spans="1:4" x14ac:dyDescent="0.25">
      <c r="A33" s="415"/>
      <c r="B33" s="415"/>
      <c r="C33" s="415"/>
      <c r="D33" s="415"/>
    </row>
    <row r="34" spans="1:4" x14ac:dyDescent="0.25">
      <c r="A34" s="415"/>
      <c r="B34" s="415"/>
      <c r="C34" s="415"/>
      <c r="D34" s="415"/>
    </row>
    <row r="35" spans="1:4" ht="15.75" thickBot="1" x14ac:dyDescent="0.3">
      <c r="A35" s="417"/>
      <c r="B35" s="417"/>
      <c r="C35" s="417"/>
      <c r="D35" s="417"/>
    </row>
    <row r="36" spans="1:4" x14ac:dyDescent="0.25">
      <c r="A36" s="425" t="s">
        <v>146</v>
      </c>
      <c r="B36" s="426"/>
      <c r="C36" s="427"/>
      <c r="D36" s="425" t="s">
        <v>206</v>
      </c>
    </row>
    <row r="37" spans="1:4" ht="15.75" thickBot="1" x14ac:dyDescent="0.3">
      <c r="A37" s="428"/>
      <c r="B37" s="429"/>
      <c r="C37" s="430"/>
      <c r="D37" s="428"/>
    </row>
    <row r="38" spans="1:4" x14ac:dyDescent="0.25">
      <c r="A38" s="100"/>
      <c r="B38" s="100"/>
      <c r="C38" s="100"/>
      <c r="D38" s="108"/>
    </row>
    <row r="39" spans="1:4" ht="16.5" x14ac:dyDescent="0.25">
      <c r="A39" s="456" t="s">
        <v>272</v>
      </c>
      <c r="B39" s="456"/>
      <c r="C39" s="456"/>
      <c r="D39" s="457" t="s">
        <v>257</v>
      </c>
    </row>
    <row r="40" spans="1:4" ht="16.5" x14ac:dyDescent="0.25">
      <c r="A40" s="456" t="s">
        <v>273</v>
      </c>
      <c r="B40" s="456"/>
      <c r="C40" s="456"/>
      <c r="D40" s="457" t="s">
        <v>258</v>
      </c>
    </row>
    <row r="41" spans="1:4" ht="16.5" x14ac:dyDescent="0.25">
      <c r="A41" s="456" t="s">
        <v>274</v>
      </c>
      <c r="B41" s="456"/>
      <c r="C41" s="456"/>
      <c r="D41" s="457" t="s">
        <v>259</v>
      </c>
    </row>
    <row r="42" spans="1:4" ht="16.5" x14ac:dyDescent="0.25">
      <c r="A42" s="456" t="s">
        <v>275</v>
      </c>
      <c r="B42" s="456"/>
      <c r="C42" s="456"/>
      <c r="D42" s="457" t="s">
        <v>260</v>
      </c>
    </row>
    <row r="43" spans="1:4" ht="16.5" x14ac:dyDescent="0.25">
      <c r="A43" s="456" t="s">
        <v>276</v>
      </c>
      <c r="B43" s="456"/>
      <c r="C43" s="456"/>
      <c r="D43" s="457" t="s">
        <v>261</v>
      </c>
    </row>
    <row r="44" spans="1:4" ht="16.5" x14ac:dyDescent="0.25">
      <c r="A44" s="456" t="s">
        <v>277</v>
      </c>
      <c r="B44" s="456"/>
      <c r="C44" s="456"/>
      <c r="D44" s="457" t="s">
        <v>262</v>
      </c>
    </row>
    <row r="45" spans="1:4" ht="16.5" x14ac:dyDescent="0.25">
      <c r="A45" s="456" t="s">
        <v>278</v>
      </c>
      <c r="B45" s="456"/>
      <c r="C45" s="456"/>
      <c r="D45" s="457" t="s">
        <v>263</v>
      </c>
    </row>
    <row r="46" spans="1:4" ht="16.5" x14ac:dyDescent="0.25">
      <c r="A46" s="456" t="s">
        <v>279</v>
      </c>
      <c r="B46" s="456"/>
      <c r="C46" s="456"/>
      <c r="D46" s="457" t="s">
        <v>264</v>
      </c>
    </row>
    <row r="47" spans="1:4" ht="16.5" x14ac:dyDescent="0.25">
      <c r="A47" s="456" t="s">
        <v>280</v>
      </c>
      <c r="B47" s="456"/>
      <c r="C47" s="456"/>
      <c r="D47" s="457" t="s">
        <v>265</v>
      </c>
    </row>
    <row r="48" spans="1:4" ht="16.5" x14ac:dyDescent="0.25">
      <c r="A48" s="456" t="s">
        <v>281</v>
      </c>
      <c r="B48" s="456"/>
      <c r="C48" s="456"/>
      <c r="D48" s="457" t="s">
        <v>266</v>
      </c>
    </row>
    <row r="49" spans="1:10" ht="16.5" x14ac:dyDescent="0.25">
      <c r="A49" s="456" t="s">
        <v>282</v>
      </c>
      <c r="B49" s="456"/>
      <c r="C49" s="456"/>
      <c r="D49" s="457" t="s">
        <v>267</v>
      </c>
    </row>
    <row r="50" spans="1:10" ht="16.5" x14ac:dyDescent="0.25">
      <c r="A50" s="456" t="s">
        <v>283</v>
      </c>
      <c r="B50" s="456"/>
      <c r="C50" s="456"/>
      <c r="D50" s="457" t="s">
        <v>268</v>
      </c>
    </row>
    <row r="51" spans="1:10" ht="16.5" x14ac:dyDescent="0.25">
      <c r="A51" s="456" t="s">
        <v>284</v>
      </c>
      <c r="B51" s="456"/>
      <c r="C51" s="456"/>
      <c r="D51" s="457" t="s">
        <v>269</v>
      </c>
    </row>
    <row r="52" spans="1:10" ht="16.5" x14ac:dyDescent="0.25">
      <c r="A52" s="456" t="s">
        <v>285</v>
      </c>
      <c r="B52" s="456"/>
      <c r="C52" s="456"/>
      <c r="D52" s="457" t="s">
        <v>270</v>
      </c>
    </row>
    <row r="53" spans="1:10" ht="16.5" x14ac:dyDescent="0.25">
      <c r="A53" s="456" t="s">
        <v>286</v>
      </c>
      <c r="B53" s="456"/>
      <c r="C53" s="456"/>
      <c r="D53" s="457" t="s">
        <v>271</v>
      </c>
    </row>
    <row r="54" spans="1:10" ht="15.75" thickBot="1" x14ac:dyDescent="0.3">
      <c r="A54" s="417"/>
      <c r="B54" s="417"/>
      <c r="C54" s="417"/>
      <c r="D54" s="417"/>
    </row>
    <row r="55" spans="1:10" ht="18.75" thickBot="1" x14ac:dyDescent="0.3">
      <c r="A55" s="101"/>
      <c r="B55" s="101"/>
      <c r="C55" s="102" t="s">
        <v>147</v>
      </c>
      <c r="D55" s="102" t="s">
        <v>207</v>
      </c>
      <c r="F55" s="421" t="s">
        <v>250</v>
      </c>
      <c r="G55" s="421"/>
      <c r="H55" s="421"/>
      <c r="I55" s="421"/>
      <c r="J55" s="421"/>
    </row>
    <row r="56" spans="1:10" ht="18.75" customHeight="1" thickBot="1" x14ac:dyDescent="0.3">
      <c r="A56" s="419"/>
      <c r="B56" s="419"/>
      <c r="C56" s="419"/>
      <c r="D56" s="419"/>
      <c r="F56" s="109"/>
    </row>
    <row r="57" spans="1:10" ht="15.75" thickBot="1" x14ac:dyDescent="0.3">
      <c r="A57" s="103" t="s">
        <v>149</v>
      </c>
      <c r="B57" s="420"/>
      <c r="C57" s="119" t="s">
        <v>150</v>
      </c>
      <c r="D57" s="118" t="s">
        <v>230</v>
      </c>
      <c r="F57" s="111"/>
      <c r="G57" s="111" t="s">
        <v>0</v>
      </c>
      <c r="H57" s="111" t="s">
        <v>237</v>
      </c>
      <c r="I57" s="111" t="s">
        <v>238</v>
      </c>
      <c r="J57" s="112" t="s">
        <v>249</v>
      </c>
    </row>
    <row r="58" spans="1:10" x14ac:dyDescent="0.25">
      <c r="A58" s="103" t="s">
        <v>151</v>
      </c>
      <c r="B58" s="420"/>
      <c r="C58" s="119" t="s">
        <v>152</v>
      </c>
      <c r="D58" s="118" t="s">
        <v>231</v>
      </c>
      <c r="F58" s="113"/>
      <c r="G58" s="114"/>
      <c r="H58" s="114"/>
      <c r="I58" s="114"/>
      <c r="J58" s="114"/>
    </row>
    <row r="59" spans="1:10" ht="15.75" x14ac:dyDescent="0.25">
      <c r="A59" s="103">
        <v>0</v>
      </c>
      <c r="B59" s="420"/>
      <c r="C59" s="119" t="s">
        <v>153</v>
      </c>
      <c r="D59" s="118" t="s">
        <v>232</v>
      </c>
      <c r="F59" s="113" t="s">
        <v>0</v>
      </c>
      <c r="G59" s="114">
        <v>1</v>
      </c>
      <c r="H59" s="114">
        <v>238.8</v>
      </c>
      <c r="I59" s="114" t="s">
        <v>251</v>
      </c>
      <c r="J59" s="114">
        <v>0.27779999999999999</v>
      </c>
    </row>
    <row r="60" spans="1:10" ht="15.75" x14ac:dyDescent="0.25">
      <c r="A60" s="103" t="s">
        <v>154</v>
      </c>
      <c r="B60" s="420"/>
      <c r="C60" s="119" t="s">
        <v>155</v>
      </c>
      <c r="D60" s="118" t="s">
        <v>233</v>
      </c>
      <c r="F60" s="113" t="s">
        <v>237</v>
      </c>
      <c r="G60" s="114" t="s">
        <v>252</v>
      </c>
      <c r="H60" s="114">
        <v>1</v>
      </c>
      <c r="I60" s="115">
        <v>44752</v>
      </c>
      <c r="J60" s="114" t="s">
        <v>253</v>
      </c>
    </row>
    <row r="61" spans="1:10" ht="15.75" x14ac:dyDescent="0.25">
      <c r="A61" s="104" t="s">
        <v>156</v>
      </c>
      <c r="B61" s="420"/>
      <c r="C61" s="119" t="s">
        <v>157</v>
      </c>
      <c r="D61" s="118" t="s">
        <v>234</v>
      </c>
      <c r="F61" s="113" t="s">
        <v>238</v>
      </c>
      <c r="G61" s="114" t="s">
        <v>254</v>
      </c>
      <c r="H61" s="114">
        <v>107</v>
      </c>
      <c r="I61" s="114">
        <v>1</v>
      </c>
      <c r="J61" s="116">
        <v>11630</v>
      </c>
    </row>
    <row r="62" spans="1:10" ht="15.75" x14ac:dyDescent="0.25">
      <c r="A62" s="103" t="s">
        <v>0</v>
      </c>
      <c r="B62" s="420"/>
      <c r="C62" s="119" t="s">
        <v>239</v>
      </c>
      <c r="D62" s="118" t="s">
        <v>244</v>
      </c>
      <c r="F62" s="113" t="s">
        <v>100</v>
      </c>
      <c r="G62" s="114">
        <v>3.6</v>
      </c>
      <c r="H62" s="114">
        <v>860</v>
      </c>
      <c r="I62" s="114" t="s">
        <v>255</v>
      </c>
      <c r="J62" s="114">
        <v>1</v>
      </c>
    </row>
    <row r="63" spans="1:10" x14ac:dyDescent="0.25">
      <c r="A63" s="103" t="s">
        <v>237</v>
      </c>
      <c r="B63" s="420"/>
      <c r="C63" s="119" t="s">
        <v>240</v>
      </c>
      <c r="D63" s="118" t="s">
        <v>245</v>
      </c>
      <c r="F63" s="110"/>
    </row>
    <row r="64" spans="1:10" x14ac:dyDescent="0.25">
      <c r="A64" s="103" t="s">
        <v>238</v>
      </c>
      <c r="B64" s="420"/>
      <c r="C64" s="119" t="s">
        <v>241</v>
      </c>
      <c r="D64" s="118" t="s">
        <v>246</v>
      </c>
      <c r="F64" s="422" t="s">
        <v>256</v>
      </c>
      <c r="G64" s="422"/>
      <c r="H64" s="422"/>
    </row>
    <row r="65" spans="1:10" x14ac:dyDescent="0.25">
      <c r="A65" s="103" t="s">
        <v>100</v>
      </c>
      <c r="B65" s="420"/>
      <c r="C65" s="119" t="s">
        <v>160</v>
      </c>
      <c r="D65" s="118" t="s">
        <v>247</v>
      </c>
      <c r="F65" s="110"/>
    </row>
    <row r="66" spans="1:10" x14ac:dyDescent="0.25">
      <c r="A66" s="103" t="s">
        <v>158</v>
      </c>
      <c r="B66" s="420"/>
      <c r="C66" s="119" t="s">
        <v>159</v>
      </c>
      <c r="D66" s="118" t="s">
        <v>235</v>
      </c>
      <c r="F66" s="110"/>
    </row>
    <row r="67" spans="1:10" ht="15.75" x14ac:dyDescent="0.25">
      <c r="A67" s="103" t="s">
        <v>243</v>
      </c>
      <c r="B67" s="420"/>
      <c r="C67" s="119" t="s">
        <v>242</v>
      </c>
      <c r="D67" s="118" t="s">
        <v>248</v>
      </c>
      <c r="F67" s="110"/>
    </row>
    <row r="68" spans="1:10" x14ac:dyDescent="0.25">
      <c r="A68" s="415"/>
      <c r="B68" s="415"/>
      <c r="C68" s="415"/>
      <c r="D68" s="415"/>
      <c r="F68" s="110"/>
    </row>
    <row r="69" spans="1:10" s="99" customFormat="1" ht="15.75" thickBot="1" x14ac:dyDescent="0.3">
      <c r="A69" s="417"/>
      <c r="B69" s="417"/>
      <c r="C69" s="417"/>
      <c r="D69" s="417"/>
      <c r="F69" s="110"/>
      <c r="G69"/>
      <c r="H69"/>
      <c r="I69"/>
      <c r="J69"/>
    </row>
    <row r="70" spans="1:10" s="99" customFormat="1" ht="21" thickBot="1" x14ac:dyDescent="0.3">
      <c r="A70" s="101"/>
      <c r="B70" s="101"/>
      <c r="C70" s="102" t="s">
        <v>163</v>
      </c>
      <c r="D70" s="102" t="s">
        <v>209</v>
      </c>
      <c r="F70" s="110"/>
      <c r="G70"/>
      <c r="H70"/>
      <c r="I70"/>
      <c r="J70"/>
    </row>
    <row r="71" spans="1:10" s="99" customFormat="1" x14ac:dyDescent="0.25">
      <c r="A71" s="419"/>
      <c r="B71" s="419"/>
      <c r="C71" s="419"/>
      <c r="D71" s="419"/>
      <c r="I71"/>
      <c r="J71"/>
    </row>
    <row r="72" spans="1:10" s="99" customFormat="1" ht="16.5" customHeight="1" x14ac:dyDescent="0.2">
      <c r="A72" s="105" t="s">
        <v>164</v>
      </c>
      <c r="B72" s="415"/>
      <c r="C72" s="120" t="s">
        <v>165</v>
      </c>
      <c r="D72" s="118" t="s">
        <v>210</v>
      </c>
    </row>
    <row r="73" spans="1:10" s="99" customFormat="1" ht="16.5" customHeight="1" x14ac:dyDescent="0.2">
      <c r="A73" s="105" t="s">
        <v>166</v>
      </c>
      <c r="B73" s="415"/>
      <c r="C73" s="120" t="s">
        <v>167</v>
      </c>
      <c r="D73" s="118" t="s">
        <v>211</v>
      </c>
    </row>
    <row r="74" spans="1:10" s="99" customFormat="1" ht="16.5" customHeight="1" x14ac:dyDescent="0.2">
      <c r="A74" s="105" t="s">
        <v>168</v>
      </c>
      <c r="B74" s="415"/>
      <c r="C74" s="120" t="s">
        <v>169</v>
      </c>
      <c r="D74" s="118" t="s">
        <v>212</v>
      </c>
    </row>
    <row r="75" spans="1:10" s="99" customFormat="1" ht="16.5" customHeight="1" x14ac:dyDescent="0.2">
      <c r="A75" s="105" t="s">
        <v>170</v>
      </c>
      <c r="B75" s="415"/>
      <c r="C75" s="120" t="s">
        <v>171</v>
      </c>
      <c r="D75" s="118" t="s">
        <v>213</v>
      </c>
    </row>
    <row r="76" spans="1:10" s="99" customFormat="1" ht="16.5" customHeight="1" x14ac:dyDescent="0.2">
      <c r="A76" s="105" t="s">
        <v>172</v>
      </c>
      <c r="B76" s="415"/>
      <c r="C76" s="120" t="s">
        <v>173</v>
      </c>
      <c r="D76" s="118" t="s">
        <v>214</v>
      </c>
    </row>
    <row r="77" spans="1:10" s="99" customFormat="1" ht="16.5" customHeight="1" x14ac:dyDescent="0.2">
      <c r="A77" s="105" t="s">
        <v>174</v>
      </c>
      <c r="B77" s="415"/>
      <c r="C77" s="120" t="s">
        <v>63</v>
      </c>
      <c r="D77" s="118" t="s">
        <v>64</v>
      </c>
    </row>
    <row r="78" spans="1:10" s="99" customFormat="1" ht="16.5" customHeight="1" x14ac:dyDescent="0.2">
      <c r="A78" s="105" t="s">
        <v>175</v>
      </c>
      <c r="B78" s="415"/>
      <c r="C78" s="120" t="s">
        <v>176</v>
      </c>
      <c r="D78" s="118" t="s">
        <v>215</v>
      </c>
    </row>
    <row r="79" spans="1:10" s="99" customFormat="1" ht="16.5" customHeight="1" x14ac:dyDescent="0.2">
      <c r="A79" s="105" t="s">
        <v>177</v>
      </c>
      <c r="B79" s="415"/>
      <c r="C79" s="120" t="s">
        <v>178</v>
      </c>
      <c r="D79" s="118" t="s">
        <v>216</v>
      </c>
    </row>
    <row r="80" spans="1:10" s="99" customFormat="1" ht="16.5" customHeight="1" x14ac:dyDescent="0.2">
      <c r="A80" s="105" t="s">
        <v>179</v>
      </c>
      <c r="B80" s="415"/>
      <c r="C80" s="120" t="s">
        <v>180</v>
      </c>
      <c r="D80" s="118" t="s">
        <v>217</v>
      </c>
    </row>
    <row r="81" spans="1:4" s="99" customFormat="1" ht="16.5" customHeight="1" x14ac:dyDescent="0.2">
      <c r="A81" s="105" t="s">
        <v>181</v>
      </c>
      <c r="B81" s="415"/>
      <c r="C81" s="120" t="s">
        <v>182</v>
      </c>
      <c r="D81" s="118" t="s">
        <v>218</v>
      </c>
    </row>
    <row r="82" spans="1:4" s="99" customFormat="1" ht="16.5" customHeight="1" x14ac:dyDescent="0.2">
      <c r="A82" s="105" t="s">
        <v>183</v>
      </c>
      <c r="B82" s="415"/>
      <c r="C82" s="120" t="s">
        <v>184</v>
      </c>
      <c r="D82" s="118" t="s">
        <v>219</v>
      </c>
    </row>
    <row r="83" spans="1:4" s="99" customFormat="1" ht="16.5" customHeight="1" x14ac:dyDescent="0.2">
      <c r="A83" s="105" t="s">
        <v>185</v>
      </c>
      <c r="B83" s="415"/>
      <c r="C83" s="120" t="s">
        <v>186</v>
      </c>
      <c r="D83" s="118" t="s">
        <v>220</v>
      </c>
    </row>
    <row r="84" spans="1:4" s="99" customFormat="1" ht="16.5" customHeight="1" x14ac:dyDescent="0.2">
      <c r="A84" s="105" t="s">
        <v>187</v>
      </c>
      <c r="B84" s="415"/>
      <c r="C84" s="120" t="s">
        <v>188</v>
      </c>
      <c r="D84" s="118" t="s">
        <v>221</v>
      </c>
    </row>
    <row r="85" spans="1:4" s="99" customFormat="1" ht="16.5" customHeight="1" x14ac:dyDescent="0.2">
      <c r="A85" s="105" t="s">
        <v>189</v>
      </c>
      <c r="B85" s="415"/>
      <c r="C85" s="120" t="s">
        <v>190</v>
      </c>
      <c r="D85" s="118" t="s">
        <v>222</v>
      </c>
    </row>
    <row r="86" spans="1:4" s="99" customFormat="1" ht="16.5" customHeight="1" x14ac:dyDescent="0.2">
      <c r="A86" s="105" t="s">
        <v>191</v>
      </c>
      <c r="B86" s="415"/>
      <c r="C86" s="120" t="s">
        <v>192</v>
      </c>
      <c r="D86" s="118" t="s">
        <v>223</v>
      </c>
    </row>
    <row r="87" spans="1:4" s="99" customFormat="1" ht="16.5" customHeight="1" x14ac:dyDescent="0.2">
      <c r="A87" s="105" t="s">
        <v>193</v>
      </c>
      <c r="B87" s="415"/>
      <c r="C87" s="120" t="s">
        <v>194</v>
      </c>
      <c r="D87" s="118" t="s">
        <v>224</v>
      </c>
    </row>
    <row r="88" spans="1:4" s="99" customFormat="1" ht="16.5" customHeight="1" x14ac:dyDescent="0.2">
      <c r="A88" s="105" t="s">
        <v>195</v>
      </c>
      <c r="B88" s="415"/>
      <c r="C88" s="120" t="s">
        <v>196</v>
      </c>
      <c r="D88" s="118" t="s">
        <v>225</v>
      </c>
    </row>
    <row r="89" spans="1:4" s="99" customFormat="1" ht="16.5" customHeight="1" x14ac:dyDescent="0.2">
      <c r="A89" s="105" t="s">
        <v>197</v>
      </c>
      <c r="B89" s="415"/>
      <c r="C89" s="120" t="s">
        <v>198</v>
      </c>
      <c r="D89" s="118" t="s">
        <v>226</v>
      </c>
    </row>
    <row r="90" spans="1:4" s="99" customFormat="1" ht="16.5" customHeight="1" x14ac:dyDescent="0.2">
      <c r="A90" s="105" t="s">
        <v>199</v>
      </c>
      <c r="B90" s="415"/>
      <c r="C90" s="120" t="s">
        <v>200</v>
      </c>
      <c r="D90" s="118" t="s">
        <v>227</v>
      </c>
    </row>
    <row r="91" spans="1:4" s="99" customFormat="1" ht="27" customHeight="1" x14ac:dyDescent="0.2">
      <c r="A91" s="106" t="s">
        <v>201</v>
      </c>
      <c r="B91" s="415"/>
      <c r="C91" s="120" t="s">
        <v>202</v>
      </c>
      <c r="D91" s="118" t="s">
        <v>228</v>
      </c>
    </row>
    <row r="92" spans="1:4" s="99" customFormat="1" ht="16.5" customHeight="1" x14ac:dyDescent="0.2">
      <c r="A92" s="105" t="s">
        <v>203</v>
      </c>
      <c r="B92" s="415"/>
      <c r="C92" s="120" t="s">
        <v>204</v>
      </c>
      <c r="D92" s="118" t="s">
        <v>229</v>
      </c>
    </row>
    <row r="93" spans="1:4" s="99" customFormat="1" ht="12.75" x14ac:dyDescent="0.2">
      <c r="A93" s="415"/>
      <c r="B93" s="415"/>
      <c r="C93" s="415"/>
      <c r="D93" s="415"/>
    </row>
    <row r="94" spans="1:4" s="99" customFormat="1" x14ac:dyDescent="0.2">
      <c r="C94" s="99" t="s">
        <v>205</v>
      </c>
      <c r="D94" s="99" t="s">
        <v>236</v>
      </c>
    </row>
  </sheetData>
  <mergeCells count="32">
    <mergeCell ref="F55:J55"/>
    <mergeCell ref="F64:H64"/>
    <mergeCell ref="A1:A2"/>
    <mergeCell ref="A3:B23"/>
    <mergeCell ref="C3:D23"/>
    <mergeCell ref="A36:C37"/>
    <mergeCell ref="D36:D37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B72:B92"/>
    <mergeCell ref="D1:D2"/>
    <mergeCell ref="A29:D35"/>
    <mergeCell ref="B24:B28"/>
    <mergeCell ref="A93:D93"/>
    <mergeCell ref="A71:D71"/>
    <mergeCell ref="A68:D69"/>
    <mergeCell ref="A56:D56"/>
    <mergeCell ref="A54:D54"/>
    <mergeCell ref="B57:B67"/>
    <mergeCell ref="A39:C39"/>
    <mergeCell ref="A40:C40"/>
    <mergeCell ref="A41:C41"/>
    <mergeCell ref="A42:C42"/>
    <mergeCell ref="A43:C43"/>
    <mergeCell ref="A44:C44"/>
  </mergeCells>
  <hyperlinks>
    <hyperlink ref="C26" location="Садржај!A88" tooltip="ОБЈАШЊЕЊЕ ЗНАКОВА И СКРАЋЕНИЦА" display="ЗНАКОВИ И СКРАЋЕНИЦЕ"/>
    <hyperlink ref="A41" location="'Табела 2.2.'!A1" tooltip="Табела 2.2. Највише планине и планински врхови" display="Највише планине и планински врхови"/>
    <hyperlink ref="A42" location="'Табела 2.3.'!A1" tooltip="Табела 2.3. Најдуже ријеке" display="Најдуже ријек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53" location="'Табела 6.1.'!A1" tooltip="Табела 6.1. Стопе незапослености" display="Стопе незапослености"/>
    <hyperlink ref="A43" location="'Табела 2.4.'!A1" tooltip="Табела 2.4. Највећа језера и рибњаци" display="Највећа језера и рибњаци"/>
    <hyperlink ref="A44" location="'Табела 2.5.'!A1" tooltip="Табела 2.5. Годишње вриједности важнијих метеоролошких параметара, 2011" display="Годишње вриједности важнијих метеоролошких параметара, 2011. "/>
    <hyperlink ref="A45" location="'Табела 2.6.'!A1" tooltip="Табела  2.6. Земљотреси" display="Земљотреси"/>
    <hyperlink ref="A48" location="'Табела 4.1.'!A1" tooltip="Табела 4.1. Умрли у Републици Српској, 2006-2010." display="Умрли у Републици Српској, 2007-2011."/>
    <hyperlink ref="A52" location="'Табела 5.1. '!A1" tooltip="Табела 5.1. Просјечне нето плате према подручјима, 2006-2010." display="Просјечне нето плате према подручјима, 2007-2011."/>
    <hyperlink ref="C27" location="Садржај!A100" display="ПОДРУЧЈА ДЈЕЛАТНОСТИ"/>
    <hyperlink ref="C25" location="Садржај!A70" display="ТАБЕЛЕ"/>
    <hyperlink ref="A40" location="'Табела 2.1.'!A1" tooltip="Табела 2.1. Географске координате крајњих тачака" display="Географске координате крајњих тачака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D25" location="Садржај!A70" display="TABLES"/>
    <hyperlink ref="D26" location="Садржај!A88" tooltip="ОБЈАШЊЕЊЕ ЗНАКОВА И СКРАЋЕНИЦА" display="SYMBOLS AND ABBREVIATIONS"/>
    <hyperlink ref="D27" location="Садржај!A100" display="SECTIONS OF ECONOMIC ACTIVITY"/>
    <hyperlink ref="D39" location="'1.1'!A1" tooltip="1.1." display="1.1. Balance of electricity, heat, natural gas, coal, oil and petroleum products"/>
    <hyperlink ref="D40" location="'1.2'!A1" tooltip="1.2." display="1.2. Balance of electricity"/>
    <hyperlink ref="D41" location="'1.3'!A1" tooltip="1.3." display="1.3. Balance of heat"/>
    <hyperlink ref="D42" location="'1.4'!A1" tooltip="1.4." display="1.4. Balance of natural gas"/>
    <hyperlink ref="D43" location="'1.5'!A1" tooltip="1.5." display="1.5. Balanc of coal"/>
    <hyperlink ref="D44" location="'1.6'!A1" tooltip="1.6." display="1.6. Balance of oil and petroleum products (t)"/>
    <hyperlink ref="D45" location="'1.6a'!A1" tooltip="1.6a." display="1.6a. Balance of oil and petroleum products (TJ)"/>
    <hyperlink ref="D46" location="'1.7'!A1" tooltip="1.7." display="1.7. Balance of biogas "/>
    <hyperlink ref="D47" location="'2.1'!A1" tooltip="2.1." display="2.1. Balance of electricity"/>
    <hyperlink ref="D48" location="'2.2'!A1" tooltip="2.2." display="2.2. Balance of heat"/>
    <hyperlink ref="D49" location="'2.3'!A1" tooltip="2.3." display="2.3. Balance of natural gas"/>
    <hyperlink ref="D50" location="'2.4'!A1" tooltip="2.4." display="2.4. Balance of coal"/>
    <hyperlink ref="D51" location="'2.5'!A1" tooltip="2.5." display="2.5. Balance of oil and petroleum products"/>
    <hyperlink ref="D52" location="'2.6'!A1" tooltip="2.6." display="2.6. Balance of biogas"/>
    <hyperlink ref="D53" location="'3'!A1" tooltip="3" display="3.1. Consumption of energy commodities for the production of electricity and heat"/>
    <hyperlink ref="A39:C39" location="'1.1'!A1" tooltip="1.1." display="1.1. Биланс електричне енергије, топлотне енергије, природног гаса, угља, нафте и деривата нафте"/>
    <hyperlink ref="A49:C49" location="'2.3'!A1" tooltip="2.3." display="2.3. Биланс природног гаса"/>
    <hyperlink ref="A50:C50" location="'2.4'!A1" tooltip="2.4." display="2.4. Биланс угља"/>
    <hyperlink ref="A51:C51" location="'2.5'!A1" tooltip="2.5." display="2.5. Биланс нафте и деривата нафте"/>
    <hyperlink ref="A40:C40" location="'1.2'!A1" tooltip="1.2." display="1.2. Биланс електричне енергије"/>
    <hyperlink ref="A41:C41" location="'1.3'!A1" tooltip="1.3." display="1.3. Биланс топлотне енергије"/>
    <hyperlink ref="A42:C42" location="'1.4'!A1" tooltip="1.4." display="1.4. Биланс природног гаса"/>
    <hyperlink ref="A43:C43" location="'1.5'!A1" tooltip="1.5." display="1.5. Биланс угља"/>
    <hyperlink ref="A44:C44" location="'1.6'!A1" tooltip="1.6." display="1.6. Биланс нафте и деривата нафте (t)"/>
    <hyperlink ref="A45:C45" location="'1.6a'!A1" tooltip="1.6a." display="1.6a. Биланс нафте и деривата нафте (TJ)"/>
    <hyperlink ref="A46:C46" location="'1.7'!A1" tooltip="1.7." display="1.7. Биланс биогаса"/>
    <hyperlink ref="A47:C47" location="'2.1'!A1" tooltip="2.1." display="2.1. Биланс електричне енергије"/>
    <hyperlink ref="A48:C48" location="'2.2'!A1" tooltip="2.2." display="2.2. Биланс топлотне енергије"/>
    <hyperlink ref="A52:C52" location="'2.6'!A1" tooltip="2.6." display="2.6. Биланс биогаса"/>
    <hyperlink ref="A53:C53" location="'3'!A1" tooltip="3" display="3.1. Утрошак енергената за производњу електричне и  топлотне енергије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9"/>
  <sheetViews>
    <sheetView zoomScale="120" zoomScaleNormal="120" workbookViewId="0">
      <selection activeCell="G4" sqref="G4"/>
    </sheetView>
  </sheetViews>
  <sheetFormatPr defaultRowHeight="15" x14ac:dyDescent="0.25"/>
  <cols>
    <col min="1" max="1" width="25.7109375" customWidth="1"/>
    <col min="2" max="6" width="8.7109375" customWidth="1"/>
    <col min="7" max="7" width="25.7109375" customWidth="1"/>
  </cols>
  <sheetData>
    <row r="3" spans="1:9" ht="12.95" customHeight="1" x14ac:dyDescent="0.25">
      <c r="A3" s="1" t="s">
        <v>290</v>
      </c>
      <c r="B3" s="1"/>
      <c r="C3" s="2"/>
      <c r="D3" s="3"/>
      <c r="E3" s="4"/>
      <c r="F3" s="4"/>
    </row>
    <row r="4" spans="1:9" ht="12.95" customHeight="1" x14ac:dyDescent="0.25">
      <c r="A4" s="1" t="s">
        <v>84</v>
      </c>
      <c r="B4" s="1"/>
      <c r="C4" s="2"/>
      <c r="D4" s="3"/>
      <c r="E4" s="4"/>
      <c r="F4" s="4"/>
      <c r="G4" s="397" t="s">
        <v>0</v>
      </c>
    </row>
    <row r="5" spans="1:9" ht="51.95" customHeight="1" x14ac:dyDescent="0.25">
      <c r="A5" s="197"/>
      <c r="B5" s="437" t="s">
        <v>77</v>
      </c>
      <c r="C5" s="438"/>
      <c r="D5" s="438"/>
      <c r="E5" s="438"/>
      <c r="F5" s="439"/>
      <c r="G5" s="198"/>
    </row>
    <row r="6" spans="1:9" ht="22.5" customHeight="1" x14ac:dyDescent="0.25">
      <c r="A6" s="199"/>
      <c r="B6" s="379">
        <v>2017</v>
      </c>
      <c r="C6" s="379">
        <v>2018</v>
      </c>
      <c r="D6" s="379">
        <v>2019</v>
      </c>
      <c r="E6" s="379">
        <v>2020</v>
      </c>
      <c r="F6" s="379">
        <v>2021</v>
      </c>
      <c r="G6" s="200"/>
    </row>
    <row r="7" spans="1:9" ht="12" customHeight="1" x14ac:dyDescent="0.25">
      <c r="A7" s="121" t="s">
        <v>1</v>
      </c>
      <c r="B7" s="380"/>
      <c r="C7" s="33"/>
      <c r="D7" s="33"/>
      <c r="E7" s="33"/>
      <c r="F7" s="203"/>
      <c r="G7" s="123" t="s">
        <v>2</v>
      </c>
      <c r="I7" s="17"/>
    </row>
    <row r="8" spans="1:9" ht="12" customHeight="1" x14ac:dyDescent="0.25">
      <c r="A8" s="121" t="s">
        <v>3</v>
      </c>
      <c r="B8" s="381">
        <v>2113.2000000000003</v>
      </c>
      <c r="C8" s="132">
        <v>1134</v>
      </c>
      <c r="D8" s="132">
        <v>1897.2</v>
      </c>
      <c r="E8" s="132">
        <v>828</v>
      </c>
      <c r="F8" s="12">
        <v>892.80000000000007</v>
      </c>
      <c r="G8" s="122" t="s">
        <v>4</v>
      </c>
      <c r="I8" s="18"/>
    </row>
    <row r="9" spans="1:9" ht="12" customHeight="1" x14ac:dyDescent="0.25">
      <c r="A9" s="121" t="s">
        <v>5</v>
      </c>
      <c r="B9" s="381">
        <v>11174.4</v>
      </c>
      <c r="C9" s="132">
        <v>16048.800000000001</v>
      </c>
      <c r="D9" s="132">
        <v>13161.6</v>
      </c>
      <c r="E9" s="132">
        <v>13082.4</v>
      </c>
      <c r="F9" s="12">
        <v>14144.4</v>
      </c>
      <c r="G9" s="122" t="s">
        <v>6</v>
      </c>
      <c r="I9" s="18"/>
    </row>
    <row r="10" spans="1:9" ht="12" customHeight="1" x14ac:dyDescent="0.25">
      <c r="A10" s="121" t="s">
        <v>7</v>
      </c>
      <c r="B10" s="25"/>
      <c r="C10" s="37"/>
      <c r="D10" s="37"/>
      <c r="E10" s="37"/>
      <c r="F10" s="13"/>
      <c r="G10" s="123" t="s">
        <v>8</v>
      </c>
      <c r="I10" s="17"/>
    </row>
    <row r="11" spans="1:9" ht="12" customHeight="1" x14ac:dyDescent="0.25">
      <c r="A11" s="121" t="s">
        <v>9</v>
      </c>
      <c r="B11" s="25"/>
      <c r="C11" s="37"/>
      <c r="D11" s="37"/>
      <c r="E11" s="37"/>
      <c r="F11" s="13"/>
      <c r="G11" s="123" t="s">
        <v>10</v>
      </c>
      <c r="I11" s="17"/>
    </row>
    <row r="12" spans="1:9" ht="15" customHeight="1" x14ac:dyDescent="0.25">
      <c r="A12" s="168" t="s">
        <v>11</v>
      </c>
      <c r="B12" s="204">
        <f>B7+B8-B9+B10-B11</f>
        <v>-9061.1999999999989</v>
      </c>
      <c r="C12" s="143">
        <f>C7+C8-C9+C10-C11</f>
        <v>-14914.800000000001</v>
      </c>
      <c r="D12" s="143">
        <f>D7+D8-D9+D10-D11</f>
        <v>-11264.4</v>
      </c>
      <c r="E12" s="143">
        <f>E7+E8-E9+E10-E11</f>
        <v>-12254.4</v>
      </c>
      <c r="F12" s="205">
        <f>F7+F8-F9+F10-F11</f>
        <v>-13251.6</v>
      </c>
      <c r="G12" s="206" t="s">
        <v>12</v>
      </c>
      <c r="I12" s="18"/>
    </row>
    <row r="13" spans="1:9" ht="15" customHeight="1" x14ac:dyDescent="0.25">
      <c r="A13" s="168" t="s">
        <v>13</v>
      </c>
      <c r="B13" s="207">
        <f>SUM(B14:B22)</f>
        <v>0</v>
      </c>
      <c r="C13" s="146">
        <f>SUM(C14:C22)</f>
        <v>0</v>
      </c>
      <c r="D13" s="146">
        <f>SUM(D14:D22)</f>
        <v>0</v>
      </c>
      <c r="E13" s="146">
        <f>SUM(E14:E22)</f>
        <v>0</v>
      </c>
      <c r="F13" s="208">
        <f>SUM(F14:F22)</f>
        <v>0</v>
      </c>
      <c r="G13" s="206" t="s">
        <v>14</v>
      </c>
      <c r="I13" s="17"/>
    </row>
    <row r="14" spans="1:9" ht="12" customHeight="1" x14ac:dyDescent="0.25">
      <c r="A14" s="126" t="s">
        <v>15</v>
      </c>
      <c r="B14" s="25"/>
      <c r="C14" s="37"/>
      <c r="D14" s="37"/>
      <c r="E14" s="37"/>
      <c r="F14" s="13"/>
      <c r="G14" s="127" t="s">
        <v>16</v>
      </c>
      <c r="I14" s="17"/>
    </row>
    <row r="15" spans="1:9" ht="12" customHeight="1" x14ac:dyDescent="0.25">
      <c r="A15" s="124" t="s">
        <v>82</v>
      </c>
      <c r="B15" s="25"/>
      <c r="C15" s="37"/>
      <c r="D15" s="37"/>
      <c r="E15" s="37"/>
      <c r="F15" s="13"/>
      <c r="G15" s="125" t="s">
        <v>17</v>
      </c>
      <c r="I15" s="17"/>
    </row>
    <row r="16" spans="1:9" ht="12" customHeight="1" x14ac:dyDescent="0.25">
      <c r="A16" s="126" t="s">
        <v>18</v>
      </c>
      <c r="B16" s="25"/>
      <c r="C16" s="37"/>
      <c r="D16" s="37"/>
      <c r="E16" s="37"/>
      <c r="F16" s="13"/>
      <c r="G16" s="127" t="s">
        <v>19</v>
      </c>
      <c r="I16" s="17"/>
    </row>
    <row r="17" spans="1:9" ht="12" customHeight="1" x14ac:dyDescent="0.25">
      <c r="A17" s="126" t="s">
        <v>20</v>
      </c>
      <c r="B17" s="25"/>
      <c r="C17" s="37"/>
      <c r="D17" s="37"/>
      <c r="E17" s="37"/>
      <c r="F17" s="13"/>
      <c r="G17" s="127" t="s">
        <v>21</v>
      </c>
      <c r="I17" s="17"/>
    </row>
    <row r="18" spans="1:9" ht="12" customHeight="1" x14ac:dyDescent="0.25">
      <c r="A18" s="126" t="s">
        <v>22</v>
      </c>
      <c r="B18" s="25"/>
      <c r="C18" s="37"/>
      <c r="D18" s="37"/>
      <c r="E18" s="37"/>
      <c r="F18" s="13"/>
      <c r="G18" s="127" t="s">
        <v>23</v>
      </c>
      <c r="I18" s="17"/>
    </row>
    <row r="19" spans="1:9" ht="12" customHeight="1" x14ac:dyDescent="0.25">
      <c r="A19" s="126" t="s">
        <v>24</v>
      </c>
      <c r="B19" s="25"/>
      <c r="C19" s="37"/>
      <c r="D19" s="37"/>
      <c r="E19" s="37"/>
      <c r="F19" s="13"/>
      <c r="G19" s="127" t="s">
        <v>25</v>
      </c>
      <c r="I19" s="17"/>
    </row>
    <row r="20" spans="1:9" ht="12" customHeight="1" x14ac:dyDescent="0.25">
      <c r="A20" s="126" t="s">
        <v>26</v>
      </c>
      <c r="B20" s="25"/>
      <c r="C20" s="37"/>
      <c r="D20" s="37"/>
      <c r="E20" s="37"/>
      <c r="F20" s="13"/>
      <c r="G20" s="127" t="s">
        <v>27</v>
      </c>
      <c r="I20" s="17"/>
    </row>
    <row r="21" spans="1:9" ht="12" customHeight="1" x14ac:dyDescent="0.25">
      <c r="A21" s="126" t="s">
        <v>28</v>
      </c>
      <c r="B21" s="25"/>
      <c r="C21" s="37"/>
      <c r="D21" s="37"/>
      <c r="E21" s="37"/>
      <c r="F21" s="13"/>
      <c r="G21" s="127" t="s">
        <v>29</v>
      </c>
      <c r="I21" s="17"/>
    </row>
    <row r="22" spans="1:9" ht="12" customHeight="1" x14ac:dyDescent="0.25">
      <c r="A22" s="126" t="s">
        <v>78</v>
      </c>
      <c r="B22" s="25"/>
      <c r="C22" s="37"/>
      <c r="D22" s="37"/>
      <c r="E22" s="37"/>
      <c r="F22" s="13"/>
      <c r="G22" s="127" t="s">
        <v>79</v>
      </c>
      <c r="I22" s="17"/>
    </row>
    <row r="23" spans="1:9" ht="21" customHeight="1" x14ac:dyDescent="0.25">
      <c r="A23" s="168" t="s">
        <v>32</v>
      </c>
      <c r="B23" s="209">
        <f>SUM(B24:B32)</f>
        <v>19407.600000000002</v>
      </c>
      <c r="C23" s="148">
        <f>SUM(C24:C32)</f>
        <v>21070.799999999999</v>
      </c>
      <c r="D23" s="148">
        <f>SUM(D24:D32)</f>
        <v>20232</v>
      </c>
      <c r="E23" s="148">
        <f>SUM(E24:E32)</f>
        <v>21092.399999999998</v>
      </c>
      <c r="F23" s="166">
        <f>SUM(F24:F32)</f>
        <v>19915.199999999997</v>
      </c>
      <c r="G23" s="206" t="s">
        <v>33</v>
      </c>
      <c r="I23" s="18"/>
    </row>
    <row r="24" spans="1:9" ht="12" customHeight="1" x14ac:dyDescent="0.25">
      <c r="A24" s="126" t="s">
        <v>15</v>
      </c>
      <c r="B24" s="25">
        <v>19173.600000000002</v>
      </c>
      <c r="C24" s="37">
        <v>20822.400000000001</v>
      </c>
      <c r="D24" s="37">
        <v>19994.400000000001</v>
      </c>
      <c r="E24" s="37">
        <v>20880</v>
      </c>
      <c r="F24" s="13">
        <v>19648.8</v>
      </c>
      <c r="G24" s="127" t="s">
        <v>16</v>
      </c>
      <c r="I24" s="18"/>
    </row>
    <row r="25" spans="1:9" ht="12" customHeight="1" x14ac:dyDescent="0.25">
      <c r="A25" s="124" t="s">
        <v>82</v>
      </c>
      <c r="B25" s="25">
        <v>3.6</v>
      </c>
      <c r="C25" s="37">
        <v>3.6</v>
      </c>
      <c r="D25" s="37">
        <v>3.6</v>
      </c>
      <c r="E25" s="37">
        <v>3.6</v>
      </c>
      <c r="F25" s="13">
        <v>3.6</v>
      </c>
      <c r="G25" s="125" t="s">
        <v>34</v>
      </c>
      <c r="I25" s="17"/>
    </row>
    <row r="26" spans="1:9" ht="12" customHeight="1" x14ac:dyDescent="0.25">
      <c r="A26" s="126" t="s">
        <v>18</v>
      </c>
      <c r="B26" s="25">
        <v>230.4</v>
      </c>
      <c r="C26" s="37">
        <v>244.8</v>
      </c>
      <c r="D26" s="37">
        <v>234</v>
      </c>
      <c r="E26" s="37">
        <v>208.8</v>
      </c>
      <c r="F26" s="13">
        <v>262.8</v>
      </c>
      <c r="G26" s="127" t="s">
        <v>19</v>
      </c>
      <c r="I26" s="18"/>
    </row>
    <row r="27" spans="1:9" ht="12" customHeight="1" x14ac:dyDescent="0.25">
      <c r="A27" s="126" t="s">
        <v>20</v>
      </c>
      <c r="B27" s="25"/>
      <c r="C27" s="37"/>
      <c r="D27" s="37"/>
      <c r="E27" s="37"/>
      <c r="F27" s="13"/>
      <c r="G27" s="127" t="s">
        <v>21</v>
      </c>
      <c r="I27" s="17"/>
    </row>
    <row r="28" spans="1:9" ht="12" customHeight="1" x14ac:dyDescent="0.25">
      <c r="A28" s="126" t="s">
        <v>35</v>
      </c>
      <c r="B28" s="25"/>
      <c r="C28" s="37"/>
      <c r="D28" s="37"/>
      <c r="E28" s="37"/>
      <c r="F28" s="13"/>
      <c r="G28" s="127" t="s">
        <v>23</v>
      </c>
      <c r="I28" s="17"/>
    </row>
    <row r="29" spans="1:9" ht="12" customHeight="1" x14ac:dyDescent="0.25">
      <c r="A29" s="126" t="s">
        <v>24</v>
      </c>
      <c r="B29" s="25"/>
      <c r="C29" s="37"/>
      <c r="D29" s="37"/>
      <c r="E29" s="37"/>
      <c r="F29" s="13"/>
      <c r="G29" s="127" t="s">
        <v>25</v>
      </c>
      <c r="I29" s="17"/>
    </row>
    <row r="30" spans="1:9" ht="12" customHeight="1" x14ac:dyDescent="0.25">
      <c r="A30" s="126" t="s">
        <v>36</v>
      </c>
      <c r="B30" s="25"/>
      <c r="C30" s="37"/>
      <c r="D30" s="37"/>
      <c r="E30" s="37"/>
      <c r="F30" s="13"/>
      <c r="G30" s="127" t="s">
        <v>27</v>
      </c>
      <c r="I30" s="17"/>
    </row>
    <row r="31" spans="1:9" ht="12" customHeight="1" x14ac:dyDescent="0.25">
      <c r="A31" s="126" t="s">
        <v>28</v>
      </c>
      <c r="B31" s="25"/>
      <c r="C31" s="37"/>
      <c r="D31" s="37"/>
      <c r="E31" s="37"/>
      <c r="F31" s="13"/>
      <c r="G31" s="127" t="s">
        <v>29</v>
      </c>
      <c r="I31" s="17"/>
    </row>
    <row r="32" spans="1:9" ht="12" customHeight="1" x14ac:dyDescent="0.25">
      <c r="A32" s="126" t="s">
        <v>80</v>
      </c>
      <c r="B32" s="25"/>
      <c r="C32" s="37"/>
      <c r="D32" s="37"/>
      <c r="E32" s="37"/>
      <c r="F32" s="13"/>
      <c r="G32" s="127" t="s">
        <v>81</v>
      </c>
      <c r="I32" s="17"/>
    </row>
    <row r="33" spans="1:12" ht="15" customHeight="1" x14ac:dyDescent="0.25">
      <c r="A33" s="169" t="s">
        <v>37</v>
      </c>
      <c r="B33" s="210">
        <f>B34+B35+B36</f>
        <v>6310.8</v>
      </c>
      <c r="C33" s="151">
        <f>C34+C35+C36</f>
        <v>10767.6</v>
      </c>
      <c r="D33" s="151">
        <f>D34+D35+D36</f>
        <v>7783.2</v>
      </c>
      <c r="E33" s="151">
        <f>E34+E35+E36</f>
        <v>7344</v>
      </c>
      <c r="F33" s="211">
        <f>F34+F35+F36</f>
        <v>10706.400000000001</v>
      </c>
      <c r="G33" s="212" t="s">
        <v>38</v>
      </c>
      <c r="I33" s="18"/>
    </row>
    <row r="34" spans="1:12" ht="12" customHeight="1" x14ac:dyDescent="0.25">
      <c r="A34" s="124" t="s">
        <v>41</v>
      </c>
      <c r="B34" s="5">
        <v>6310.8</v>
      </c>
      <c r="C34" s="37">
        <v>10767.6</v>
      </c>
      <c r="D34" s="37">
        <v>7783.2</v>
      </c>
      <c r="E34" s="37">
        <v>7344</v>
      </c>
      <c r="F34" s="13">
        <v>10706.400000000001</v>
      </c>
      <c r="G34" s="125" t="s">
        <v>42</v>
      </c>
      <c r="I34" s="18"/>
    </row>
    <row r="35" spans="1:12" ht="12" customHeight="1" x14ac:dyDescent="0.25">
      <c r="A35" s="128" t="s">
        <v>39</v>
      </c>
      <c r="B35" s="382"/>
      <c r="C35" s="383"/>
      <c r="D35" s="384"/>
      <c r="E35" s="384"/>
      <c r="F35" s="23"/>
      <c r="G35" s="125" t="s">
        <v>40</v>
      </c>
      <c r="I35" s="17"/>
    </row>
    <row r="36" spans="1:12" ht="12" customHeight="1" x14ac:dyDescent="0.25">
      <c r="A36" s="124" t="s">
        <v>43</v>
      </c>
      <c r="B36" s="382"/>
      <c r="C36" s="383"/>
      <c r="D36" s="384"/>
      <c r="E36" s="384"/>
      <c r="F36" s="23"/>
      <c r="G36" s="125" t="s">
        <v>44</v>
      </c>
      <c r="I36" s="17"/>
      <c r="L36" s="10"/>
    </row>
    <row r="37" spans="1:12" ht="24.95" customHeight="1" x14ac:dyDescent="0.25">
      <c r="A37" s="170" t="s">
        <v>45</v>
      </c>
      <c r="B37" s="385">
        <f>SUM(B38:B46)</f>
        <v>2142.2000000000003</v>
      </c>
      <c r="C37" s="386">
        <f>SUM(C38:C46)</f>
        <v>2311.1999999999998</v>
      </c>
      <c r="D37" s="153">
        <f>SUM(D38:D46)</f>
        <v>2073.6</v>
      </c>
      <c r="E37" s="153">
        <f>SUM(E38:E46)</f>
        <v>2188.8000000000002</v>
      </c>
      <c r="F37" s="214">
        <f>SUM(F38:F46)</f>
        <v>2102.4</v>
      </c>
      <c r="G37" s="212" t="s">
        <v>46</v>
      </c>
      <c r="I37" s="18"/>
    </row>
    <row r="38" spans="1:12" ht="12" customHeight="1" x14ac:dyDescent="0.25">
      <c r="A38" s="126" t="s">
        <v>47</v>
      </c>
      <c r="B38" s="25">
        <v>25.2</v>
      </c>
      <c r="C38" s="37">
        <v>39.6</v>
      </c>
      <c r="D38" s="37">
        <v>32.4</v>
      </c>
      <c r="E38" s="37">
        <v>39.6</v>
      </c>
      <c r="F38" s="13">
        <v>54</v>
      </c>
      <c r="G38" s="127" t="s">
        <v>48</v>
      </c>
      <c r="I38" s="18"/>
      <c r="L38" s="11"/>
    </row>
    <row r="39" spans="1:12" ht="12" customHeight="1" x14ac:dyDescent="0.25">
      <c r="A39" s="126" t="s">
        <v>15</v>
      </c>
      <c r="B39" s="25">
        <v>1544.4</v>
      </c>
      <c r="C39" s="37">
        <v>1720.8</v>
      </c>
      <c r="D39" s="37">
        <v>1688.4</v>
      </c>
      <c r="E39" s="37">
        <v>1843.2</v>
      </c>
      <c r="F39" s="13">
        <v>1720.8</v>
      </c>
      <c r="G39" s="127" t="s">
        <v>16</v>
      </c>
      <c r="I39" s="18"/>
    </row>
    <row r="40" spans="1:12" ht="12" customHeight="1" x14ac:dyDescent="0.25">
      <c r="A40" s="124" t="s">
        <v>82</v>
      </c>
      <c r="B40" s="25">
        <v>7</v>
      </c>
      <c r="C40" s="37">
        <v>7.2</v>
      </c>
      <c r="D40" s="37">
        <v>7.2</v>
      </c>
      <c r="E40" s="37">
        <v>7.2</v>
      </c>
      <c r="F40" s="13">
        <v>10.8</v>
      </c>
      <c r="G40" s="125" t="s">
        <v>34</v>
      </c>
      <c r="I40" s="17"/>
    </row>
    <row r="41" spans="1:12" ht="12" customHeight="1" x14ac:dyDescent="0.25">
      <c r="A41" s="126" t="s">
        <v>18</v>
      </c>
      <c r="B41" s="25"/>
      <c r="C41" s="37">
        <v>3.6</v>
      </c>
      <c r="D41" s="37">
        <v>3.6</v>
      </c>
      <c r="E41" s="37">
        <v>3.6</v>
      </c>
      <c r="F41" s="13">
        <v>3.6</v>
      </c>
      <c r="G41" s="127" t="s">
        <v>19</v>
      </c>
      <c r="I41" s="17"/>
    </row>
    <row r="42" spans="1:12" ht="12" customHeight="1" x14ac:dyDescent="0.25">
      <c r="A42" s="126" t="s">
        <v>20</v>
      </c>
      <c r="B42" s="25">
        <v>58</v>
      </c>
      <c r="C42" s="37">
        <v>39.6</v>
      </c>
      <c r="D42" s="37">
        <v>36</v>
      </c>
      <c r="E42" s="37">
        <v>32.4</v>
      </c>
      <c r="F42" s="13">
        <v>32.4</v>
      </c>
      <c r="G42" s="127" t="s">
        <v>21</v>
      </c>
      <c r="I42" s="18"/>
    </row>
    <row r="43" spans="1:12" ht="12" customHeight="1" x14ac:dyDescent="0.25">
      <c r="A43" s="126" t="s">
        <v>35</v>
      </c>
      <c r="B43" s="25">
        <v>302.40000000000003</v>
      </c>
      <c r="C43" s="37">
        <v>252</v>
      </c>
      <c r="D43" s="37">
        <v>64.8</v>
      </c>
      <c r="E43" s="37">
        <v>43.2</v>
      </c>
      <c r="F43" s="13">
        <v>43.2</v>
      </c>
      <c r="G43" s="127" t="s">
        <v>23</v>
      </c>
      <c r="I43" s="18"/>
    </row>
    <row r="44" spans="1:12" ht="12" customHeight="1" x14ac:dyDescent="0.25">
      <c r="A44" s="126" t="s">
        <v>26</v>
      </c>
      <c r="B44" s="25">
        <v>205.20000000000002</v>
      </c>
      <c r="C44" s="37">
        <v>248.4</v>
      </c>
      <c r="D44" s="37">
        <v>241.20000000000002</v>
      </c>
      <c r="E44" s="37">
        <v>219.6</v>
      </c>
      <c r="F44" s="13">
        <v>237.6</v>
      </c>
      <c r="G44" s="127" t="s">
        <v>27</v>
      </c>
      <c r="I44" s="18"/>
    </row>
    <row r="45" spans="1:12" ht="12" customHeight="1" x14ac:dyDescent="0.25">
      <c r="A45" s="126" t="s">
        <v>28</v>
      </c>
      <c r="B45" s="25"/>
      <c r="C45" s="37"/>
      <c r="D45" s="37"/>
      <c r="E45" s="37"/>
      <c r="F45" s="13"/>
      <c r="G45" s="127" t="s">
        <v>29</v>
      </c>
      <c r="I45" s="17"/>
    </row>
    <row r="46" spans="1:12" ht="12" customHeight="1" x14ac:dyDescent="0.25">
      <c r="A46" s="126" t="s">
        <v>78</v>
      </c>
      <c r="B46" s="25"/>
      <c r="C46" s="37"/>
      <c r="D46" s="37"/>
      <c r="E46" s="37"/>
      <c r="F46" s="13"/>
      <c r="G46" s="127" t="s">
        <v>81</v>
      </c>
      <c r="I46" s="17"/>
    </row>
    <row r="47" spans="1:12" ht="14.25" customHeight="1" x14ac:dyDescent="0.25">
      <c r="A47" s="169" t="s">
        <v>49</v>
      </c>
      <c r="B47" s="387">
        <v>1512</v>
      </c>
      <c r="C47" s="388">
        <v>1454.4</v>
      </c>
      <c r="D47" s="366">
        <v>1404</v>
      </c>
      <c r="E47" s="366">
        <v>1425.6000000000001</v>
      </c>
      <c r="F47" s="217">
        <v>1515.6000000000001</v>
      </c>
      <c r="G47" s="218" t="s">
        <v>50</v>
      </c>
      <c r="I47" s="18"/>
    </row>
    <row r="48" spans="1:12" ht="24.95" customHeight="1" x14ac:dyDescent="0.25">
      <c r="A48" s="170" t="s">
        <v>51</v>
      </c>
      <c r="B48" s="385">
        <f>B12-B13+B23+B33-B37-B47</f>
        <v>13003.000000000004</v>
      </c>
      <c r="C48" s="386">
        <f t="shared" ref="C48:F48" si="0">C12-C13+C23+C33-C37-C47</f>
        <v>13157.999999999998</v>
      </c>
      <c r="D48" s="386">
        <f t="shared" si="0"/>
        <v>13273.199999999999</v>
      </c>
      <c r="E48" s="386">
        <f t="shared" si="0"/>
        <v>12567.599999999997</v>
      </c>
      <c r="F48" s="389">
        <f t="shared" si="0"/>
        <v>13752</v>
      </c>
      <c r="G48" s="212" t="s">
        <v>52</v>
      </c>
      <c r="I48" s="18"/>
    </row>
    <row r="49" spans="1:9" ht="15" customHeight="1" x14ac:dyDescent="0.25">
      <c r="A49" s="169" t="s">
        <v>53</v>
      </c>
      <c r="B49" s="385">
        <f>B50+B52</f>
        <v>13003.2</v>
      </c>
      <c r="C49" s="386">
        <f>C50+C52</f>
        <v>13158.000000000002</v>
      </c>
      <c r="D49" s="153">
        <f>D50+D52</f>
        <v>13273.2</v>
      </c>
      <c r="E49" s="153">
        <f>E50+E52</f>
        <v>12567.600000000002</v>
      </c>
      <c r="F49" s="214">
        <f>F50+F52</f>
        <v>13751.600399999999</v>
      </c>
      <c r="G49" s="218" t="s">
        <v>54</v>
      </c>
      <c r="I49" s="18"/>
    </row>
    <row r="50" spans="1:9" ht="24.95" customHeight="1" x14ac:dyDescent="0.25">
      <c r="A50" s="170" t="s">
        <v>55</v>
      </c>
      <c r="B50" s="390"/>
      <c r="C50" s="158"/>
      <c r="D50" s="158"/>
      <c r="E50" s="158"/>
      <c r="F50" s="167"/>
      <c r="G50" s="212" t="s">
        <v>56</v>
      </c>
      <c r="I50" s="17"/>
    </row>
    <row r="51" spans="1:9" ht="12" customHeight="1" x14ac:dyDescent="0.25">
      <c r="A51" s="171" t="s">
        <v>57</v>
      </c>
      <c r="B51" s="25"/>
      <c r="C51" s="37"/>
      <c r="D51" s="37"/>
      <c r="E51" s="37"/>
      <c r="F51" s="13"/>
      <c r="G51" s="202" t="s">
        <v>58</v>
      </c>
      <c r="I51" s="17"/>
    </row>
    <row r="52" spans="1:9" ht="20.100000000000001" customHeight="1" x14ac:dyDescent="0.25">
      <c r="A52" s="170" t="s">
        <v>59</v>
      </c>
      <c r="B52" s="209">
        <f>SUM(B53:B58)</f>
        <v>13003.2</v>
      </c>
      <c r="C52" s="148">
        <f>SUM(C53:C58)</f>
        <v>13158.000000000002</v>
      </c>
      <c r="D52" s="148">
        <f>SUM(D53:D58)</f>
        <v>13273.2</v>
      </c>
      <c r="E52" s="148">
        <f>SUM(E53:E58)</f>
        <v>12567.600000000002</v>
      </c>
      <c r="F52" s="166">
        <f>SUM(F53:F58)</f>
        <v>13751.600399999999</v>
      </c>
      <c r="G52" s="212" t="s">
        <v>60</v>
      </c>
      <c r="I52" s="18"/>
    </row>
    <row r="53" spans="1:9" ht="12" customHeight="1" x14ac:dyDescent="0.25">
      <c r="A53" s="126" t="s">
        <v>61</v>
      </c>
      <c r="B53" s="36">
        <v>3326.4</v>
      </c>
      <c r="C53" s="131">
        <v>3362.4000000000005</v>
      </c>
      <c r="D53" s="131">
        <v>3538.7999999999997</v>
      </c>
      <c r="E53" s="131">
        <v>2894.4</v>
      </c>
      <c r="F53" s="14">
        <v>3657.2004000000002</v>
      </c>
      <c r="G53" s="127" t="s">
        <v>62</v>
      </c>
      <c r="I53" s="18"/>
    </row>
    <row r="54" spans="1:9" ht="12" customHeight="1" x14ac:dyDescent="0.25">
      <c r="A54" s="89" t="s">
        <v>63</v>
      </c>
      <c r="B54" s="25">
        <v>129.6</v>
      </c>
      <c r="C54" s="37">
        <v>108</v>
      </c>
      <c r="D54" s="37">
        <v>100.8</v>
      </c>
      <c r="E54" s="37">
        <v>104.4</v>
      </c>
      <c r="F54" s="13">
        <v>111.60000000000001</v>
      </c>
      <c r="G54" s="91" t="s">
        <v>64</v>
      </c>
      <c r="I54" s="18"/>
    </row>
    <row r="55" spans="1:9" ht="12" customHeight="1" x14ac:dyDescent="0.25">
      <c r="A55" s="89" t="s">
        <v>65</v>
      </c>
      <c r="B55" s="25">
        <v>68.400000000000006</v>
      </c>
      <c r="C55" s="37">
        <v>72</v>
      </c>
      <c r="D55" s="37">
        <v>68.400000000000006</v>
      </c>
      <c r="E55" s="37">
        <v>54</v>
      </c>
      <c r="F55" s="13">
        <v>75.600000000000009</v>
      </c>
      <c r="G55" s="91" t="s">
        <v>66</v>
      </c>
      <c r="I55" s="18"/>
    </row>
    <row r="56" spans="1:9" ht="12" customHeight="1" x14ac:dyDescent="0.25">
      <c r="A56" s="89" t="s">
        <v>67</v>
      </c>
      <c r="B56" s="25">
        <v>6364.8</v>
      </c>
      <c r="C56" s="37">
        <v>6310.8</v>
      </c>
      <c r="D56" s="37">
        <v>6379.2</v>
      </c>
      <c r="E56" s="37">
        <v>6404.4000000000005</v>
      </c>
      <c r="F56" s="13">
        <v>6613.2</v>
      </c>
      <c r="G56" s="91" t="s">
        <v>68</v>
      </c>
      <c r="I56" s="18"/>
    </row>
    <row r="57" spans="1:9" ht="12" customHeight="1" x14ac:dyDescent="0.25">
      <c r="A57" s="89" t="s">
        <v>69</v>
      </c>
      <c r="B57" s="25">
        <v>133.20000000000002</v>
      </c>
      <c r="C57" s="37">
        <v>147.6</v>
      </c>
      <c r="D57" s="37">
        <v>140.4</v>
      </c>
      <c r="E57" s="37">
        <v>133.20000000000002</v>
      </c>
      <c r="F57" s="13">
        <v>144</v>
      </c>
      <c r="G57" s="91" t="s">
        <v>70</v>
      </c>
      <c r="I57" s="18"/>
    </row>
    <row r="58" spans="1:9" ht="12" customHeight="1" x14ac:dyDescent="0.25">
      <c r="A58" s="89" t="s">
        <v>30</v>
      </c>
      <c r="B58" s="25">
        <v>2980.8</v>
      </c>
      <c r="C58" s="37">
        <v>3157.2000000000003</v>
      </c>
      <c r="D58" s="37">
        <v>3045.6</v>
      </c>
      <c r="E58" s="37">
        <v>2977.2000000000003</v>
      </c>
      <c r="F58" s="13">
        <v>3150</v>
      </c>
      <c r="G58" s="91" t="s">
        <v>31</v>
      </c>
      <c r="I58" s="18"/>
    </row>
    <row r="59" spans="1:9" x14ac:dyDescent="0.25">
      <c r="A59" s="169" t="s">
        <v>71</v>
      </c>
      <c r="B59" s="209">
        <f>B48-B49</f>
        <v>-0.19999999999708962</v>
      </c>
      <c r="C59" s="148">
        <f>C48-C49</f>
        <v>0</v>
      </c>
      <c r="D59" s="148">
        <f>D48-D49</f>
        <v>0</v>
      </c>
      <c r="E59" s="148">
        <f>E48-E49</f>
        <v>0</v>
      </c>
      <c r="F59" s="166">
        <f>F48-F49</f>
        <v>0.39960000000064611</v>
      </c>
      <c r="G59" s="218" t="s">
        <v>72</v>
      </c>
      <c r="I59" s="17"/>
    </row>
  </sheetData>
  <mergeCells count="1">
    <mergeCell ref="B5:F5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zoomScale="120" zoomScaleNormal="120" workbookViewId="0"/>
  </sheetViews>
  <sheetFormatPr defaultRowHeight="15" x14ac:dyDescent="0.25"/>
  <cols>
    <col min="1" max="1" width="25.7109375" customWidth="1"/>
    <col min="2" max="6" width="8.7109375" customWidth="1"/>
    <col min="7" max="7" width="25.7109375" customWidth="1"/>
  </cols>
  <sheetData>
    <row r="3" spans="1:9" ht="12.95" customHeight="1" x14ac:dyDescent="0.25">
      <c r="A3" s="1" t="s">
        <v>289</v>
      </c>
      <c r="B3" s="1"/>
      <c r="C3" s="2"/>
      <c r="D3" s="3"/>
      <c r="E3" s="4"/>
      <c r="F3" s="4"/>
    </row>
    <row r="4" spans="1:9" ht="12.95" customHeight="1" x14ac:dyDescent="0.25">
      <c r="A4" s="1" t="s">
        <v>85</v>
      </c>
      <c r="B4" s="1"/>
      <c r="C4" s="2"/>
      <c r="D4" s="3"/>
      <c r="E4" s="4"/>
      <c r="F4" s="4"/>
      <c r="G4" s="397" t="s">
        <v>0</v>
      </c>
    </row>
    <row r="5" spans="1:9" ht="51.75" customHeight="1" x14ac:dyDescent="0.25">
      <c r="A5" s="197"/>
      <c r="B5" s="437" t="s">
        <v>76</v>
      </c>
      <c r="C5" s="438"/>
      <c r="D5" s="438"/>
      <c r="E5" s="438"/>
      <c r="F5" s="439"/>
      <c r="G5" s="198"/>
    </row>
    <row r="6" spans="1:9" ht="21" customHeight="1" x14ac:dyDescent="0.25">
      <c r="A6" s="199"/>
      <c r="B6" s="9">
        <v>2017</v>
      </c>
      <c r="C6" s="9">
        <v>2018</v>
      </c>
      <c r="D6" s="9">
        <v>2019</v>
      </c>
      <c r="E6" s="9">
        <v>2020</v>
      </c>
      <c r="F6" s="9">
        <v>2021</v>
      </c>
      <c r="G6" s="200"/>
    </row>
    <row r="7" spans="1:9" ht="12" customHeight="1" x14ac:dyDescent="0.25">
      <c r="A7" s="121" t="s">
        <v>1</v>
      </c>
      <c r="B7" s="5"/>
      <c r="C7" s="395"/>
      <c r="D7" s="395"/>
      <c r="E7" s="395"/>
      <c r="F7" s="396"/>
      <c r="G7" s="123" t="s">
        <v>2</v>
      </c>
      <c r="I7" s="19"/>
    </row>
    <row r="8" spans="1:9" ht="12" customHeight="1" x14ac:dyDescent="0.25">
      <c r="A8" s="121" t="s">
        <v>3</v>
      </c>
      <c r="B8" s="6"/>
      <c r="C8" s="133"/>
      <c r="D8" s="133"/>
      <c r="E8" s="133"/>
      <c r="F8" s="391"/>
      <c r="G8" s="122" t="s">
        <v>4</v>
      </c>
      <c r="I8" s="19"/>
    </row>
    <row r="9" spans="1:9" ht="12" customHeight="1" x14ac:dyDescent="0.25">
      <c r="A9" s="121" t="s">
        <v>5</v>
      </c>
      <c r="B9" s="6"/>
      <c r="C9" s="134"/>
      <c r="D9" s="134"/>
      <c r="E9" s="134"/>
      <c r="F9" s="392"/>
      <c r="G9" s="122" t="s">
        <v>6</v>
      </c>
      <c r="I9" s="19"/>
    </row>
    <row r="10" spans="1:9" ht="12" customHeight="1" x14ac:dyDescent="0.25">
      <c r="A10" s="121" t="s">
        <v>7</v>
      </c>
      <c r="B10" s="7"/>
      <c r="C10" s="133"/>
      <c r="D10" s="133"/>
      <c r="E10" s="133"/>
      <c r="F10" s="391"/>
      <c r="G10" s="123" t="s">
        <v>8</v>
      </c>
      <c r="I10" s="19"/>
    </row>
    <row r="11" spans="1:9" ht="12" customHeight="1" x14ac:dyDescent="0.25">
      <c r="A11" s="121" t="s">
        <v>9</v>
      </c>
      <c r="B11" s="7"/>
      <c r="C11" s="133"/>
      <c r="D11" s="133"/>
      <c r="E11" s="133"/>
      <c r="F11" s="391"/>
      <c r="G11" s="123" t="s">
        <v>10</v>
      </c>
      <c r="I11" s="19"/>
    </row>
    <row r="12" spans="1:9" ht="15" customHeight="1" x14ac:dyDescent="0.25">
      <c r="A12" s="168" t="s">
        <v>11</v>
      </c>
      <c r="B12" s="204">
        <f>B7+B8-B9+B10-B11</f>
        <v>0</v>
      </c>
      <c r="C12" s="143">
        <f t="shared" ref="C12:F12" si="0">C7+C8-C9+C10-C11</f>
        <v>0</v>
      </c>
      <c r="D12" s="143">
        <f t="shared" si="0"/>
        <v>0</v>
      </c>
      <c r="E12" s="143">
        <f t="shared" si="0"/>
        <v>0</v>
      </c>
      <c r="F12" s="205">
        <f t="shared" si="0"/>
        <v>0</v>
      </c>
      <c r="G12" s="206" t="s">
        <v>12</v>
      </c>
      <c r="I12" s="19"/>
    </row>
    <row r="13" spans="1:9" ht="15" customHeight="1" x14ac:dyDescent="0.25">
      <c r="A13" s="168" t="s">
        <v>13</v>
      </c>
      <c r="B13" s="207">
        <f>SUM(B14:B22)</f>
        <v>0</v>
      </c>
      <c r="C13" s="146">
        <f t="shared" ref="C13:F13" si="1">SUM(C14:C22)</f>
        <v>0</v>
      </c>
      <c r="D13" s="146">
        <f t="shared" si="1"/>
        <v>0</v>
      </c>
      <c r="E13" s="146">
        <f t="shared" si="1"/>
        <v>0</v>
      </c>
      <c r="F13" s="208">
        <f t="shared" si="1"/>
        <v>0</v>
      </c>
      <c r="G13" s="206" t="s">
        <v>14</v>
      </c>
      <c r="I13" s="19"/>
    </row>
    <row r="14" spans="1:9" ht="12" customHeight="1" x14ac:dyDescent="0.25">
      <c r="A14" s="126" t="s">
        <v>15</v>
      </c>
      <c r="B14" s="7"/>
      <c r="C14" s="135"/>
      <c r="D14" s="135"/>
      <c r="E14" s="135"/>
      <c r="F14" s="372"/>
      <c r="G14" s="127" t="s">
        <v>16</v>
      </c>
      <c r="I14" s="19"/>
    </row>
    <row r="15" spans="1:9" ht="12" customHeight="1" x14ac:dyDescent="0.25">
      <c r="A15" s="128" t="s">
        <v>83</v>
      </c>
      <c r="B15" s="7"/>
      <c r="C15" s="136"/>
      <c r="D15" s="136"/>
      <c r="E15" s="136"/>
      <c r="F15" s="373"/>
      <c r="G15" s="125" t="s">
        <v>17</v>
      </c>
      <c r="I15" s="19"/>
    </row>
    <row r="16" spans="1:9" ht="12" customHeight="1" x14ac:dyDescent="0.25">
      <c r="A16" s="126" t="s">
        <v>18</v>
      </c>
      <c r="B16" s="7"/>
      <c r="C16" s="135"/>
      <c r="D16" s="135"/>
      <c r="E16" s="135"/>
      <c r="F16" s="372"/>
      <c r="G16" s="127" t="s">
        <v>19</v>
      </c>
      <c r="I16" s="19"/>
    </row>
    <row r="17" spans="1:9" ht="12" customHeight="1" x14ac:dyDescent="0.25">
      <c r="A17" s="126" t="s">
        <v>20</v>
      </c>
      <c r="B17" s="7"/>
      <c r="C17" s="135"/>
      <c r="D17" s="135"/>
      <c r="E17" s="135"/>
      <c r="F17" s="372"/>
      <c r="G17" s="127" t="s">
        <v>21</v>
      </c>
      <c r="I17" s="19"/>
    </row>
    <row r="18" spans="1:9" ht="12" customHeight="1" x14ac:dyDescent="0.25">
      <c r="A18" s="126" t="s">
        <v>22</v>
      </c>
      <c r="B18" s="7"/>
      <c r="C18" s="136"/>
      <c r="D18" s="136"/>
      <c r="E18" s="136"/>
      <c r="F18" s="373"/>
      <c r="G18" s="127" t="s">
        <v>23</v>
      </c>
      <c r="I18" s="19"/>
    </row>
    <row r="19" spans="1:9" ht="12" customHeight="1" x14ac:dyDescent="0.25">
      <c r="A19" s="126" t="s">
        <v>24</v>
      </c>
      <c r="B19" s="7"/>
      <c r="C19" s="136"/>
      <c r="D19" s="136"/>
      <c r="E19" s="136"/>
      <c r="F19" s="373"/>
      <c r="G19" s="127" t="s">
        <v>25</v>
      </c>
      <c r="I19" s="19"/>
    </row>
    <row r="20" spans="1:9" ht="12" customHeight="1" x14ac:dyDescent="0.25">
      <c r="A20" s="126" t="s">
        <v>26</v>
      </c>
      <c r="B20" s="7"/>
      <c r="C20" s="136"/>
      <c r="D20" s="136"/>
      <c r="E20" s="136"/>
      <c r="F20" s="373"/>
      <c r="G20" s="127" t="s">
        <v>27</v>
      </c>
      <c r="I20" s="19"/>
    </row>
    <row r="21" spans="1:9" ht="12" customHeight="1" x14ac:dyDescent="0.25">
      <c r="A21" s="126" t="s">
        <v>28</v>
      </c>
      <c r="B21" s="7"/>
      <c r="C21" s="136"/>
      <c r="D21" s="136"/>
      <c r="E21" s="136"/>
      <c r="F21" s="373"/>
      <c r="G21" s="127" t="s">
        <v>29</v>
      </c>
      <c r="I21" s="19"/>
    </row>
    <row r="22" spans="1:9" ht="12" customHeight="1" x14ac:dyDescent="0.25">
      <c r="A22" s="126" t="s">
        <v>80</v>
      </c>
      <c r="B22" s="7"/>
      <c r="C22" s="136"/>
      <c r="D22" s="136"/>
      <c r="E22" s="136"/>
      <c r="F22" s="373"/>
      <c r="G22" s="127" t="s">
        <v>81</v>
      </c>
      <c r="I22" s="19"/>
    </row>
    <row r="23" spans="1:9" ht="20.25" customHeight="1" x14ac:dyDescent="0.25">
      <c r="A23" s="168" t="s">
        <v>32</v>
      </c>
      <c r="B23" s="209">
        <f>SUM(B24:B32)</f>
        <v>1499</v>
      </c>
      <c r="C23" s="148">
        <f t="shared" ref="C23:F23" si="2">SUM(C24:C32)</f>
        <v>1649</v>
      </c>
      <c r="D23" s="148">
        <f t="shared" si="2"/>
        <v>1517</v>
      </c>
      <c r="E23" s="148">
        <f t="shared" si="2"/>
        <v>1552</v>
      </c>
      <c r="F23" s="166">
        <f t="shared" si="2"/>
        <v>1674</v>
      </c>
      <c r="G23" s="206" t="s">
        <v>33</v>
      </c>
      <c r="I23" s="20"/>
    </row>
    <row r="24" spans="1:9" ht="12" customHeight="1" x14ac:dyDescent="0.25">
      <c r="A24" s="126" t="s">
        <v>15</v>
      </c>
      <c r="B24" s="7">
        <v>95</v>
      </c>
      <c r="C24" s="136">
        <v>85</v>
      </c>
      <c r="D24" s="136">
        <v>85</v>
      </c>
      <c r="E24" s="136">
        <v>87</v>
      </c>
      <c r="F24" s="373">
        <v>90</v>
      </c>
      <c r="G24" s="127" t="s">
        <v>16</v>
      </c>
      <c r="I24" s="20"/>
    </row>
    <row r="25" spans="1:9" ht="12" customHeight="1" x14ac:dyDescent="0.25">
      <c r="A25" s="128" t="s">
        <v>83</v>
      </c>
      <c r="B25" s="7">
        <v>195</v>
      </c>
      <c r="C25" s="136">
        <v>198</v>
      </c>
      <c r="D25" s="136">
        <v>173</v>
      </c>
      <c r="E25" s="136">
        <v>180</v>
      </c>
      <c r="F25" s="373">
        <v>204</v>
      </c>
      <c r="G25" s="125" t="s">
        <v>34</v>
      </c>
      <c r="I25" s="19"/>
    </row>
    <row r="26" spans="1:9" ht="12" customHeight="1" x14ac:dyDescent="0.25">
      <c r="A26" s="126" t="s">
        <v>18</v>
      </c>
      <c r="B26" s="7"/>
      <c r="C26" s="136"/>
      <c r="D26" s="136"/>
      <c r="E26" s="136"/>
      <c r="F26" s="373"/>
      <c r="G26" s="127" t="s">
        <v>19</v>
      </c>
      <c r="I26" s="19"/>
    </row>
    <row r="27" spans="1:9" ht="12" customHeight="1" x14ac:dyDescent="0.25">
      <c r="A27" s="126" t="s">
        <v>20</v>
      </c>
      <c r="B27" s="7">
        <v>1209</v>
      </c>
      <c r="C27" s="136">
        <v>1366</v>
      </c>
      <c r="D27" s="136">
        <v>1259</v>
      </c>
      <c r="E27" s="136">
        <v>1285</v>
      </c>
      <c r="F27" s="373">
        <v>1380</v>
      </c>
      <c r="G27" s="127" t="s">
        <v>21</v>
      </c>
      <c r="I27" s="20"/>
    </row>
    <row r="28" spans="1:9" ht="12" customHeight="1" x14ac:dyDescent="0.25">
      <c r="A28" s="126" t="s">
        <v>35</v>
      </c>
      <c r="B28" s="7"/>
      <c r="C28" s="136"/>
      <c r="D28" s="136"/>
      <c r="E28" s="136"/>
      <c r="F28" s="373"/>
      <c r="G28" s="127" t="s">
        <v>23</v>
      </c>
      <c r="I28" s="19"/>
    </row>
    <row r="29" spans="1:9" ht="12" customHeight="1" x14ac:dyDescent="0.25">
      <c r="A29" s="126" t="s">
        <v>24</v>
      </c>
      <c r="B29" s="7"/>
      <c r="C29" s="136"/>
      <c r="D29" s="136"/>
      <c r="E29" s="136"/>
      <c r="F29" s="373"/>
      <c r="G29" s="127" t="s">
        <v>25</v>
      </c>
      <c r="I29" s="19"/>
    </row>
    <row r="30" spans="1:9" ht="12" customHeight="1" x14ac:dyDescent="0.25">
      <c r="A30" s="126" t="s">
        <v>36</v>
      </c>
      <c r="B30" s="7"/>
      <c r="C30" s="136"/>
      <c r="D30" s="136"/>
      <c r="E30" s="136"/>
      <c r="F30" s="373"/>
      <c r="G30" s="127" t="s">
        <v>27</v>
      </c>
      <c r="I30" s="19"/>
    </row>
    <row r="31" spans="1:9" ht="12" customHeight="1" x14ac:dyDescent="0.25">
      <c r="A31" s="126" t="s">
        <v>28</v>
      </c>
      <c r="B31" s="7"/>
      <c r="C31" s="136"/>
      <c r="D31" s="136"/>
      <c r="E31" s="136"/>
      <c r="F31" s="373"/>
      <c r="G31" s="127" t="s">
        <v>29</v>
      </c>
      <c r="I31" s="19"/>
    </row>
    <row r="32" spans="1:9" ht="12" customHeight="1" x14ac:dyDescent="0.25">
      <c r="A32" s="126" t="s">
        <v>80</v>
      </c>
      <c r="B32" s="7"/>
      <c r="C32" s="136"/>
      <c r="D32" s="136"/>
      <c r="E32" s="136"/>
      <c r="F32" s="373"/>
      <c r="G32" s="127" t="s">
        <v>81</v>
      </c>
      <c r="I32" s="19"/>
    </row>
    <row r="33" spans="1:9" ht="15" customHeight="1" x14ac:dyDescent="0.25">
      <c r="A33" s="169" t="s">
        <v>37</v>
      </c>
      <c r="B33" s="210">
        <v>0</v>
      </c>
      <c r="C33" s="151">
        <v>0</v>
      </c>
      <c r="D33" s="151">
        <v>0</v>
      </c>
      <c r="E33" s="149">
        <v>0</v>
      </c>
      <c r="F33" s="374">
        <f>F34+F35+F36</f>
        <v>0</v>
      </c>
      <c r="G33" s="212" t="s">
        <v>38</v>
      </c>
      <c r="I33" s="19"/>
    </row>
    <row r="34" spans="1:9" ht="12" customHeight="1" x14ac:dyDescent="0.25">
      <c r="A34" s="124" t="s">
        <v>41</v>
      </c>
      <c r="B34" s="7"/>
      <c r="C34" s="136"/>
      <c r="D34" s="136"/>
      <c r="E34" s="136"/>
      <c r="F34" s="373"/>
      <c r="G34" s="125" t="s">
        <v>42</v>
      </c>
      <c r="I34" s="19"/>
    </row>
    <row r="35" spans="1:9" ht="12" customHeight="1" x14ac:dyDescent="0.25">
      <c r="A35" s="128" t="s">
        <v>39</v>
      </c>
      <c r="B35" s="8"/>
      <c r="C35" s="136"/>
      <c r="D35" s="136"/>
      <c r="E35" s="136"/>
      <c r="F35" s="373"/>
      <c r="G35" s="125" t="s">
        <v>40</v>
      </c>
      <c r="I35" s="19"/>
    </row>
    <row r="36" spans="1:9" ht="12" customHeight="1" x14ac:dyDescent="0.25">
      <c r="A36" s="124" t="s">
        <v>43</v>
      </c>
      <c r="B36" s="8"/>
      <c r="C36" s="136"/>
      <c r="D36" s="136"/>
      <c r="E36" s="136"/>
      <c r="F36" s="373"/>
      <c r="G36" s="125" t="s">
        <v>44</v>
      </c>
      <c r="I36" s="19"/>
    </row>
    <row r="37" spans="1:9" ht="24.95" customHeight="1" x14ac:dyDescent="0.25">
      <c r="A37" s="170" t="s">
        <v>45</v>
      </c>
      <c r="B37" s="346">
        <f>SUM(B38:B46)</f>
        <v>2</v>
      </c>
      <c r="C37" s="137">
        <f t="shared" ref="C37:F37" si="3">SUM(C38:C46)</f>
        <v>2</v>
      </c>
      <c r="D37" s="137">
        <f t="shared" si="3"/>
        <v>2</v>
      </c>
      <c r="E37" s="137">
        <f t="shared" si="3"/>
        <v>2</v>
      </c>
      <c r="F37" s="164">
        <f t="shared" si="3"/>
        <v>2</v>
      </c>
      <c r="G37" s="212" t="s">
        <v>46</v>
      </c>
      <c r="I37" s="20"/>
    </row>
    <row r="38" spans="1:9" ht="12" customHeight="1" x14ac:dyDescent="0.25">
      <c r="A38" s="126" t="s">
        <v>47</v>
      </c>
      <c r="B38" s="7"/>
      <c r="C38" s="136"/>
      <c r="D38" s="136"/>
      <c r="E38" s="136"/>
      <c r="F38" s="373"/>
      <c r="G38" s="127" t="s">
        <v>48</v>
      </c>
      <c r="I38" s="19"/>
    </row>
    <row r="39" spans="1:9" ht="12" customHeight="1" x14ac:dyDescent="0.25">
      <c r="A39" s="126" t="s">
        <v>15</v>
      </c>
      <c r="B39" s="7"/>
      <c r="C39" s="136"/>
      <c r="D39" s="136"/>
      <c r="E39" s="136"/>
      <c r="F39" s="373"/>
      <c r="G39" s="127" t="s">
        <v>16</v>
      </c>
      <c r="I39" s="19"/>
    </row>
    <row r="40" spans="1:9" ht="12" customHeight="1" x14ac:dyDescent="0.25">
      <c r="A40" s="128" t="s">
        <v>83</v>
      </c>
      <c r="B40" s="7"/>
      <c r="C40" s="136"/>
      <c r="D40" s="136"/>
      <c r="E40" s="136"/>
      <c r="F40" s="373"/>
      <c r="G40" s="125" t="s">
        <v>34</v>
      </c>
      <c r="I40" s="19"/>
    </row>
    <row r="41" spans="1:9" ht="12" customHeight="1" x14ac:dyDescent="0.25">
      <c r="A41" s="126" t="s">
        <v>18</v>
      </c>
      <c r="B41" s="7"/>
      <c r="C41" s="136"/>
      <c r="D41" s="136"/>
      <c r="E41" s="136"/>
      <c r="F41" s="373"/>
      <c r="G41" s="127" t="s">
        <v>19</v>
      </c>
      <c r="I41" s="19"/>
    </row>
    <row r="42" spans="1:9" ht="12" customHeight="1" x14ac:dyDescent="0.25">
      <c r="A42" s="126" t="s">
        <v>20</v>
      </c>
      <c r="B42" s="7">
        <v>2</v>
      </c>
      <c r="C42" s="35">
        <v>2</v>
      </c>
      <c r="D42" s="161">
        <v>2</v>
      </c>
      <c r="E42" s="136">
        <v>2</v>
      </c>
      <c r="F42" s="373">
        <v>2</v>
      </c>
      <c r="G42" s="127" t="s">
        <v>21</v>
      </c>
      <c r="I42" s="20"/>
    </row>
    <row r="43" spans="1:9" ht="12" customHeight="1" x14ac:dyDescent="0.25">
      <c r="A43" s="126" t="s">
        <v>35</v>
      </c>
      <c r="B43" s="7"/>
      <c r="C43" s="136"/>
      <c r="D43" s="136"/>
      <c r="E43" s="136"/>
      <c r="F43" s="373"/>
      <c r="G43" s="127" t="s">
        <v>23</v>
      </c>
      <c r="I43" s="19"/>
    </row>
    <row r="44" spans="1:9" ht="12" customHeight="1" x14ac:dyDescent="0.25">
      <c r="A44" s="126" t="s">
        <v>26</v>
      </c>
      <c r="B44" s="7"/>
      <c r="C44" s="136"/>
      <c r="D44" s="136"/>
      <c r="E44" s="136"/>
      <c r="F44" s="373"/>
      <c r="G44" s="127" t="s">
        <v>27</v>
      </c>
      <c r="I44" s="19"/>
    </row>
    <row r="45" spans="1:9" ht="12" customHeight="1" x14ac:dyDescent="0.25">
      <c r="A45" s="126" t="s">
        <v>28</v>
      </c>
      <c r="B45" s="7"/>
      <c r="C45" s="136"/>
      <c r="D45" s="136"/>
      <c r="E45" s="136"/>
      <c r="F45" s="373"/>
      <c r="G45" s="127" t="s">
        <v>29</v>
      </c>
      <c r="I45" s="19"/>
    </row>
    <row r="46" spans="1:9" ht="12" customHeight="1" x14ac:dyDescent="0.25">
      <c r="A46" s="126" t="s">
        <v>80</v>
      </c>
      <c r="B46" s="7"/>
      <c r="C46" s="136"/>
      <c r="D46" s="136"/>
      <c r="E46" s="136"/>
      <c r="F46" s="373"/>
      <c r="G46" s="127" t="s">
        <v>81</v>
      </c>
      <c r="I46" s="19"/>
    </row>
    <row r="47" spans="1:9" ht="14.25" customHeight="1" x14ac:dyDescent="0.25">
      <c r="A47" s="169" t="s">
        <v>49</v>
      </c>
      <c r="B47" s="216">
        <v>123</v>
      </c>
      <c r="C47" s="149">
        <v>122</v>
      </c>
      <c r="D47" s="149">
        <v>120</v>
      </c>
      <c r="E47" s="149">
        <v>126</v>
      </c>
      <c r="F47" s="374">
        <v>133</v>
      </c>
      <c r="G47" s="218" t="s">
        <v>50</v>
      </c>
      <c r="I47" s="20"/>
    </row>
    <row r="48" spans="1:9" ht="24.95" customHeight="1" x14ac:dyDescent="0.25">
      <c r="A48" s="170" t="s">
        <v>51</v>
      </c>
      <c r="B48" s="385">
        <f>B12-B13+B23+B33-B37-B47</f>
        <v>1374</v>
      </c>
      <c r="C48" s="386">
        <f t="shared" ref="C48:F48" si="4">C12-C13+C23+C33-C37-C47</f>
        <v>1525</v>
      </c>
      <c r="D48" s="386">
        <f t="shared" si="4"/>
        <v>1395</v>
      </c>
      <c r="E48" s="386">
        <f t="shared" si="4"/>
        <v>1424</v>
      </c>
      <c r="F48" s="389">
        <f t="shared" si="4"/>
        <v>1539</v>
      </c>
      <c r="G48" s="212" t="s">
        <v>52</v>
      </c>
      <c r="I48" s="20"/>
    </row>
    <row r="49" spans="1:9" ht="15" customHeight="1" x14ac:dyDescent="0.25">
      <c r="A49" s="169" t="s">
        <v>53</v>
      </c>
      <c r="B49" s="385">
        <f>B50+B52</f>
        <v>1374</v>
      </c>
      <c r="C49" s="386">
        <f t="shared" ref="C49:F49" si="5">C50+C52</f>
        <v>1525</v>
      </c>
      <c r="D49" s="386">
        <f t="shared" si="5"/>
        <v>1395</v>
      </c>
      <c r="E49" s="386">
        <f t="shared" si="5"/>
        <v>1424</v>
      </c>
      <c r="F49" s="389">
        <f t="shared" si="5"/>
        <v>1539</v>
      </c>
      <c r="G49" s="218" t="s">
        <v>54</v>
      </c>
      <c r="I49" s="20"/>
    </row>
    <row r="50" spans="1:9" ht="24.95" customHeight="1" x14ac:dyDescent="0.25">
      <c r="A50" s="170" t="s">
        <v>55</v>
      </c>
      <c r="B50" s="390"/>
      <c r="C50" s="144"/>
      <c r="D50" s="144"/>
      <c r="E50" s="144"/>
      <c r="F50" s="141"/>
      <c r="G50" s="212" t="s">
        <v>56</v>
      </c>
      <c r="I50" s="19"/>
    </row>
    <row r="51" spans="1:9" ht="12" customHeight="1" x14ac:dyDescent="0.25">
      <c r="A51" s="171" t="s">
        <v>57</v>
      </c>
      <c r="B51" s="7"/>
      <c r="C51" s="138"/>
      <c r="D51" s="138"/>
      <c r="E51" s="138"/>
      <c r="F51" s="393"/>
      <c r="G51" s="202" t="s">
        <v>58</v>
      </c>
      <c r="I51" s="19"/>
    </row>
    <row r="52" spans="1:9" ht="20.100000000000001" customHeight="1" x14ac:dyDescent="0.25">
      <c r="A52" s="170" t="s">
        <v>59</v>
      </c>
      <c r="B52" s="209">
        <f>SUM(B53:B58)</f>
        <v>1374</v>
      </c>
      <c r="C52" s="148">
        <f t="shared" ref="C52:F52" si="6">SUM(C53:C58)</f>
        <v>1525</v>
      </c>
      <c r="D52" s="148">
        <f t="shared" si="6"/>
        <v>1395</v>
      </c>
      <c r="E52" s="148">
        <f t="shared" si="6"/>
        <v>1424</v>
      </c>
      <c r="F52" s="166">
        <f t="shared" si="6"/>
        <v>1539</v>
      </c>
      <c r="G52" s="212" t="s">
        <v>60</v>
      </c>
      <c r="I52" s="20"/>
    </row>
    <row r="53" spans="1:9" ht="12" customHeight="1" x14ac:dyDescent="0.25">
      <c r="A53" s="126" t="s">
        <v>61</v>
      </c>
      <c r="B53" s="36">
        <v>5</v>
      </c>
      <c r="C53" s="136">
        <v>7</v>
      </c>
      <c r="D53" s="136">
        <v>8</v>
      </c>
      <c r="E53" s="136">
        <v>8</v>
      </c>
      <c r="F53" s="373">
        <v>5</v>
      </c>
      <c r="G53" s="127" t="s">
        <v>62</v>
      </c>
      <c r="I53" s="20"/>
    </row>
    <row r="54" spans="1:9" ht="12" customHeight="1" x14ac:dyDescent="0.25">
      <c r="A54" s="89" t="s">
        <v>63</v>
      </c>
      <c r="B54" s="7"/>
      <c r="C54" s="136"/>
      <c r="D54" s="136"/>
      <c r="E54" s="136"/>
      <c r="F54" s="373"/>
      <c r="G54" s="91" t="s">
        <v>64</v>
      </c>
      <c r="I54" s="19"/>
    </row>
    <row r="55" spans="1:9" ht="12" customHeight="1" x14ac:dyDescent="0.25">
      <c r="A55" s="89" t="s">
        <v>65</v>
      </c>
      <c r="B55" s="7"/>
      <c r="C55" s="136"/>
      <c r="D55" s="136"/>
      <c r="E55" s="136"/>
      <c r="F55" s="373"/>
      <c r="G55" s="91" t="s">
        <v>66</v>
      </c>
      <c r="I55" s="19"/>
    </row>
    <row r="56" spans="1:9" ht="12" customHeight="1" x14ac:dyDescent="0.25">
      <c r="A56" s="89" t="s">
        <v>67</v>
      </c>
      <c r="B56" s="7">
        <v>1037</v>
      </c>
      <c r="C56" s="136">
        <v>1175</v>
      </c>
      <c r="D56" s="136">
        <v>1079</v>
      </c>
      <c r="E56" s="136">
        <v>1111</v>
      </c>
      <c r="F56" s="373">
        <v>1210</v>
      </c>
      <c r="G56" s="91" t="s">
        <v>68</v>
      </c>
      <c r="I56" s="20"/>
    </row>
    <row r="57" spans="1:9" ht="12" customHeight="1" x14ac:dyDescent="0.25">
      <c r="A57" s="89" t="s">
        <v>69</v>
      </c>
      <c r="B57" s="7"/>
      <c r="C57" s="136"/>
      <c r="D57" s="136"/>
      <c r="E57" s="136"/>
      <c r="F57" s="373"/>
      <c r="G57" s="91" t="s">
        <v>70</v>
      </c>
      <c r="I57" s="19"/>
    </row>
    <row r="58" spans="1:9" ht="12" customHeight="1" x14ac:dyDescent="0.25">
      <c r="A58" s="89" t="s">
        <v>30</v>
      </c>
      <c r="B58" s="7">
        <v>332</v>
      </c>
      <c r="C58" s="136">
        <v>343</v>
      </c>
      <c r="D58" s="136">
        <v>308</v>
      </c>
      <c r="E58" s="136">
        <v>305</v>
      </c>
      <c r="F58" s="373">
        <v>324</v>
      </c>
      <c r="G58" s="91" t="s">
        <v>31</v>
      </c>
      <c r="I58" s="20"/>
    </row>
    <row r="59" spans="1:9" x14ac:dyDescent="0.25">
      <c r="A59" s="169" t="s">
        <v>71</v>
      </c>
      <c r="B59" s="209">
        <f>B48-B49</f>
        <v>0</v>
      </c>
      <c r="C59" s="148">
        <f t="shared" ref="C59:F59" si="7">C48-C49</f>
        <v>0</v>
      </c>
      <c r="D59" s="148">
        <f t="shared" si="7"/>
        <v>0</v>
      </c>
      <c r="E59" s="148">
        <f t="shared" si="7"/>
        <v>0</v>
      </c>
      <c r="F59" s="166">
        <f t="shared" si="7"/>
        <v>0</v>
      </c>
      <c r="G59" s="218" t="s">
        <v>72</v>
      </c>
      <c r="I59" s="19"/>
    </row>
  </sheetData>
  <mergeCells count="1">
    <mergeCell ref="B5:F5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zoomScale="120" zoomScaleNormal="120" workbookViewId="0"/>
  </sheetViews>
  <sheetFormatPr defaultRowHeight="15" x14ac:dyDescent="0.25"/>
  <cols>
    <col min="1" max="1" width="25.7109375" customWidth="1"/>
    <col min="2" max="6" width="8.7109375" customWidth="1"/>
    <col min="7" max="7" width="25.7109375" customWidth="1"/>
  </cols>
  <sheetData>
    <row r="3" spans="1:9" ht="12.95" customHeight="1" x14ac:dyDescent="0.25">
      <c r="A3" s="440" t="s">
        <v>299</v>
      </c>
      <c r="B3" s="440"/>
      <c r="C3" s="440"/>
      <c r="D3" s="440"/>
      <c r="E3" s="440"/>
      <c r="F3" s="440"/>
      <c r="G3" s="440"/>
    </row>
    <row r="4" spans="1:9" ht="12.95" customHeight="1" x14ac:dyDescent="0.25">
      <c r="A4" s="1" t="s">
        <v>86</v>
      </c>
      <c r="B4" s="1"/>
      <c r="C4" s="2"/>
      <c r="D4" s="3"/>
      <c r="E4" s="4"/>
      <c r="F4" s="4"/>
      <c r="G4" s="397" t="s">
        <v>0</v>
      </c>
    </row>
    <row r="5" spans="1:9" ht="51.75" customHeight="1" x14ac:dyDescent="0.25">
      <c r="A5" s="197"/>
      <c r="B5" s="437" t="s">
        <v>73</v>
      </c>
      <c r="C5" s="438"/>
      <c r="D5" s="438"/>
      <c r="E5" s="438"/>
      <c r="F5" s="439"/>
      <c r="G5" s="198"/>
    </row>
    <row r="6" spans="1:9" ht="21" customHeight="1" x14ac:dyDescent="0.25">
      <c r="A6" s="199"/>
      <c r="B6" s="24">
        <v>2017</v>
      </c>
      <c r="C6" s="24">
        <v>2018</v>
      </c>
      <c r="D6" s="24">
        <v>2019</v>
      </c>
      <c r="E6" s="24">
        <v>2020</v>
      </c>
      <c r="F6" s="9">
        <v>2021</v>
      </c>
      <c r="G6" s="200"/>
    </row>
    <row r="7" spans="1:9" ht="12" customHeight="1" x14ac:dyDescent="0.25">
      <c r="A7" s="121" t="s">
        <v>1</v>
      </c>
      <c r="B7" s="345"/>
      <c r="C7" s="21"/>
      <c r="D7" s="21"/>
      <c r="E7" s="21"/>
      <c r="F7" s="16"/>
      <c r="G7" s="123" t="s">
        <v>2</v>
      </c>
      <c r="I7" s="19"/>
    </row>
    <row r="8" spans="1:9" ht="12" customHeight="1" x14ac:dyDescent="0.25">
      <c r="A8" s="121" t="s">
        <v>3</v>
      </c>
      <c r="B8" s="345">
        <v>2291.9058</v>
      </c>
      <c r="C8" s="21">
        <v>2437.9263000000001</v>
      </c>
      <c r="D8" s="21">
        <v>2037.1440000000002</v>
      </c>
      <c r="E8" s="21">
        <v>1330.182</v>
      </c>
      <c r="F8" s="16">
        <v>1739.9916000000003</v>
      </c>
      <c r="G8" s="122" t="s">
        <v>4</v>
      </c>
      <c r="I8" s="21"/>
    </row>
    <row r="9" spans="1:9" ht="12" customHeight="1" x14ac:dyDescent="0.25">
      <c r="A9" s="121" t="s">
        <v>5</v>
      </c>
      <c r="B9" s="345"/>
      <c r="C9" s="21">
        <v>80.186400000000006</v>
      </c>
      <c r="D9" s="21">
        <v>206.108</v>
      </c>
      <c r="E9" s="21">
        <v>98.02200000000002</v>
      </c>
      <c r="F9" s="16">
        <v>383.21640000000002</v>
      </c>
      <c r="G9" s="122" t="s">
        <v>6</v>
      </c>
      <c r="I9" s="21"/>
    </row>
    <row r="10" spans="1:9" ht="12" customHeight="1" x14ac:dyDescent="0.25">
      <c r="A10" s="121" t="s">
        <v>7</v>
      </c>
      <c r="B10" s="345"/>
      <c r="C10" s="21">
        <v>-0.86580000000000013</v>
      </c>
      <c r="D10" s="21"/>
      <c r="E10" s="21"/>
      <c r="F10" s="16">
        <v>-1.3986000000000001</v>
      </c>
      <c r="G10" s="123" t="s">
        <v>8</v>
      </c>
      <c r="I10" s="17"/>
    </row>
    <row r="11" spans="1:9" ht="12" customHeight="1" x14ac:dyDescent="0.25">
      <c r="A11" s="121" t="s">
        <v>9</v>
      </c>
      <c r="B11" s="345"/>
      <c r="C11" s="21"/>
      <c r="D11" s="21"/>
      <c r="E11" s="21"/>
      <c r="F11" s="16"/>
      <c r="G11" s="123" t="s">
        <v>10</v>
      </c>
      <c r="I11" s="19"/>
    </row>
    <row r="12" spans="1:9" ht="15" customHeight="1" x14ac:dyDescent="0.25">
      <c r="A12" s="168" t="s">
        <v>11</v>
      </c>
      <c r="B12" s="346">
        <f>B7+B8-B9+B10-B11</f>
        <v>2291.9058</v>
      </c>
      <c r="C12" s="137">
        <f>C7+C8-C9+C10-C11</f>
        <v>2356.8741</v>
      </c>
      <c r="D12" s="137">
        <f>D7+D8-D9+D10-D11</f>
        <v>1831.0360000000003</v>
      </c>
      <c r="E12" s="137">
        <f>E7+E8-E9+E10-E11</f>
        <v>1232.1600000000001</v>
      </c>
      <c r="F12" s="164">
        <f>F7+F8-F9+F10-F11</f>
        <v>1355.3766000000003</v>
      </c>
      <c r="G12" s="206" t="s">
        <v>12</v>
      </c>
      <c r="I12" s="21"/>
    </row>
    <row r="13" spans="1:9" ht="15" customHeight="1" x14ac:dyDescent="0.25">
      <c r="A13" s="168" t="s">
        <v>13</v>
      </c>
      <c r="B13" s="346">
        <f>SUM(B14:B22)</f>
        <v>61.738200000000006</v>
      </c>
      <c r="C13" s="137">
        <f>SUM(C14:C22)</f>
        <v>59.607000000000006</v>
      </c>
      <c r="D13" s="137">
        <f>SUM(D14:D22)</f>
        <v>56.610000000000007</v>
      </c>
      <c r="E13" s="137">
        <f>SUM(E14:E22)</f>
        <v>62.356000000000002</v>
      </c>
      <c r="F13" s="164">
        <f>SUM(F14:F22)</f>
        <v>65.367900000000006</v>
      </c>
      <c r="G13" s="206" t="s">
        <v>14</v>
      </c>
      <c r="I13" s="21"/>
    </row>
    <row r="14" spans="1:9" ht="12" customHeight="1" x14ac:dyDescent="0.25">
      <c r="A14" s="126" t="s">
        <v>15</v>
      </c>
      <c r="B14" s="345"/>
      <c r="C14" s="21"/>
      <c r="D14" s="21"/>
      <c r="E14" s="21"/>
      <c r="F14" s="16"/>
      <c r="G14" s="127" t="s">
        <v>16</v>
      </c>
      <c r="I14" s="19"/>
    </row>
    <row r="15" spans="1:9" ht="12" customHeight="1" x14ac:dyDescent="0.25">
      <c r="A15" s="128" t="s">
        <v>83</v>
      </c>
      <c r="B15" s="345"/>
      <c r="C15" s="21"/>
      <c r="D15" s="21"/>
      <c r="E15" s="21"/>
      <c r="F15" s="16"/>
      <c r="G15" s="125" t="s">
        <v>17</v>
      </c>
      <c r="I15" s="19"/>
    </row>
    <row r="16" spans="1:9" ht="12" customHeight="1" x14ac:dyDescent="0.25">
      <c r="A16" s="126" t="s">
        <v>18</v>
      </c>
      <c r="B16" s="345"/>
      <c r="C16" s="21"/>
      <c r="D16" s="21"/>
      <c r="E16" s="21"/>
      <c r="F16" s="16"/>
      <c r="G16" s="127" t="s">
        <v>19</v>
      </c>
      <c r="I16" s="19"/>
    </row>
    <row r="17" spans="1:9" ht="12" customHeight="1" x14ac:dyDescent="0.25">
      <c r="A17" s="126" t="s">
        <v>20</v>
      </c>
      <c r="B17" s="345">
        <v>61.738200000000006</v>
      </c>
      <c r="C17" s="21">
        <v>59.607000000000006</v>
      </c>
      <c r="D17" s="21">
        <v>56.610000000000007</v>
      </c>
      <c r="E17" s="21">
        <v>62.356000000000002</v>
      </c>
      <c r="F17" s="16">
        <v>65.367900000000006</v>
      </c>
      <c r="G17" s="127" t="s">
        <v>21</v>
      </c>
      <c r="I17" s="21"/>
    </row>
    <row r="18" spans="1:9" ht="12" customHeight="1" x14ac:dyDescent="0.25">
      <c r="A18" s="126" t="s">
        <v>22</v>
      </c>
      <c r="B18" s="345"/>
      <c r="C18" s="21"/>
      <c r="D18" s="21"/>
      <c r="E18" s="21"/>
      <c r="F18" s="16"/>
      <c r="G18" s="127" t="s">
        <v>23</v>
      </c>
      <c r="I18" s="19"/>
    </row>
    <row r="19" spans="1:9" ht="12" customHeight="1" x14ac:dyDescent="0.25">
      <c r="A19" s="126" t="s">
        <v>24</v>
      </c>
      <c r="B19" s="345"/>
      <c r="C19" s="21"/>
      <c r="D19" s="21"/>
      <c r="E19" s="21"/>
      <c r="F19" s="16"/>
      <c r="G19" s="127" t="s">
        <v>25</v>
      </c>
      <c r="I19" s="19"/>
    </row>
    <row r="20" spans="1:9" ht="12" customHeight="1" x14ac:dyDescent="0.25">
      <c r="A20" s="126" t="s">
        <v>26</v>
      </c>
      <c r="B20" s="345"/>
      <c r="C20" s="21"/>
      <c r="D20" s="21"/>
      <c r="E20" s="21"/>
      <c r="F20" s="16"/>
      <c r="G20" s="127" t="s">
        <v>27</v>
      </c>
      <c r="I20" s="19"/>
    </row>
    <row r="21" spans="1:9" ht="12" customHeight="1" x14ac:dyDescent="0.25">
      <c r="A21" s="126" t="s">
        <v>28</v>
      </c>
      <c r="B21" s="345"/>
      <c r="C21" s="21"/>
      <c r="D21" s="21"/>
      <c r="E21" s="21"/>
      <c r="F21" s="16"/>
      <c r="G21" s="127" t="s">
        <v>29</v>
      </c>
      <c r="I21" s="19"/>
    </row>
    <row r="22" spans="1:9" ht="12" customHeight="1" x14ac:dyDescent="0.25">
      <c r="A22" s="126" t="s">
        <v>80</v>
      </c>
      <c r="B22" s="345"/>
      <c r="C22" s="21"/>
      <c r="D22" s="21"/>
      <c r="E22" s="21"/>
      <c r="F22" s="16"/>
      <c r="G22" s="127" t="s">
        <v>81</v>
      </c>
      <c r="I22" s="19"/>
    </row>
    <row r="23" spans="1:9" ht="20.25" customHeight="1" x14ac:dyDescent="0.25">
      <c r="A23" s="168" t="s">
        <v>32</v>
      </c>
      <c r="B23" s="347">
        <f>SUM(B24:B32)</f>
        <v>0</v>
      </c>
      <c r="C23" s="150">
        <f>SUM(C24:C32)</f>
        <v>0</v>
      </c>
      <c r="D23" s="150">
        <f>SUM(D24:D32)</f>
        <v>0</v>
      </c>
      <c r="E23" s="150">
        <f>SUM(E24:E32)</f>
        <v>0</v>
      </c>
      <c r="F23" s="165">
        <f>SUM(F24:F32)</f>
        <v>0</v>
      </c>
      <c r="G23" s="206" t="s">
        <v>33</v>
      </c>
      <c r="I23" s="19"/>
    </row>
    <row r="24" spans="1:9" ht="12" customHeight="1" x14ac:dyDescent="0.25">
      <c r="A24" s="126" t="s">
        <v>15</v>
      </c>
      <c r="B24" s="345"/>
      <c r="C24" s="21"/>
      <c r="D24" s="21"/>
      <c r="E24" s="21"/>
      <c r="F24" s="16"/>
      <c r="G24" s="127" t="s">
        <v>16</v>
      </c>
      <c r="I24" s="19"/>
    </row>
    <row r="25" spans="1:9" ht="12" customHeight="1" x14ac:dyDescent="0.25">
      <c r="A25" s="128" t="s">
        <v>83</v>
      </c>
      <c r="B25" s="345"/>
      <c r="C25" s="21"/>
      <c r="D25" s="21"/>
      <c r="E25" s="21"/>
      <c r="F25" s="16"/>
      <c r="G25" s="125" t="s">
        <v>34</v>
      </c>
      <c r="I25" s="19"/>
    </row>
    <row r="26" spans="1:9" ht="12" customHeight="1" x14ac:dyDescent="0.25">
      <c r="A26" s="126" t="s">
        <v>18</v>
      </c>
      <c r="B26" s="345"/>
      <c r="C26" s="21"/>
      <c r="D26" s="21"/>
      <c r="E26" s="21"/>
      <c r="F26" s="16"/>
      <c r="G26" s="127" t="s">
        <v>19</v>
      </c>
      <c r="I26" s="19"/>
    </row>
    <row r="27" spans="1:9" ht="12" customHeight="1" x14ac:dyDescent="0.25">
      <c r="A27" s="126" t="s">
        <v>20</v>
      </c>
      <c r="B27" s="345"/>
      <c r="C27" s="21"/>
      <c r="D27" s="21"/>
      <c r="E27" s="21"/>
      <c r="F27" s="16"/>
      <c r="G27" s="127" t="s">
        <v>21</v>
      </c>
      <c r="I27" s="19"/>
    </row>
    <row r="28" spans="1:9" ht="12" customHeight="1" x14ac:dyDescent="0.25">
      <c r="A28" s="126" t="s">
        <v>35</v>
      </c>
      <c r="B28" s="345"/>
      <c r="C28" s="21"/>
      <c r="D28" s="21"/>
      <c r="E28" s="21"/>
      <c r="F28" s="16"/>
      <c r="G28" s="127" t="s">
        <v>23</v>
      </c>
      <c r="I28" s="19"/>
    </row>
    <row r="29" spans="1:9" ht="12" customHeight="1" x14ac:dyDescent="0.25">
      <c r="A29" s="126" t="s">
        <v>24</v>
      </c>
      <c r="B29" s="345"/>
      <c r="C29" s="21"/>
      <c r="D29" s="21"/>
      <c r="E29" s="21"/>
      <c r="F29" s="16"/>
      <c r="G29" s="127" t="s">
        <v>25</v>
      </c>
      <c r="I29" s="19"/>
    </row>
    <row r="30" spans="1:9" ht="12" customHeight="1" x14ac:dyDescent="0.25">
      <c r="A30" s="126" t="s">
        <v>36</v>
      </c>
      <c r="B30" s="345"/>
      <c r="C30" s="21"/>
      <c r="D30" s="21"/>
      <c r="E30" s="21"/>
      <c r="F30" s="16"/>
      <c r="G30" s="127" t="s">
        <v>27</v>
      </c>
      <c r="I30" s="19"/>
    </row>
    <row r="31" spans="1:9" ht="12" customHeight="1" x14ac:dyDescent="0.25">
      <c r="A31" s="126" t="s">
        <v>28</v>
      </c>
      <c r="B31" s="345"/>
      <c r="C31" s="21"/>
      <c r="D31" s="21"/>
      <c r="E31" s="21"/>
      <c r="F31" s="16"/>
      <c r="G31" s="127" t="s">
        <v>29</v>
      </c>
      <c r="I31" s="19"/>
    </row>
    <row r="32" spans="1:9" ht="12" customHeight="1" x14ac:dyDescent="0.25">
      <c r="A32" s="126" t="s">
        <v>80</v>
      </c>
      <c r="B32" s="345"/>
      <c r="C32" s="21"/>
      <c r="D32" s="21"/>
      <c r="E32" s="21"/>
      <c r="F32" s="16"/>
      <c r="G32" s="127" t="s">
        <v>81</v>
      </c>
      <c r="I32" s="19"/>
    </row>
    <row r="33" spans="1:9" ht="15" customHeight="1" x14ac:dyDescent="0.25">
      <c r="A33" s="169" t="s">
        <v>37</v>
      </c>
      <c r="B33" s="210">
        <f>B34+B35+B36</f>
        <v>0</v>
      </c>
      <c r="C33" s="151">
        <f>C34+C35+C36</f>
        <v>0</v>
      </c>
      <c r="D33" s="137">
        <f>D34+D35+D36</f>
        <v>0</v>
      </c>
      <c r="E33" s="137">
        <f>E34+E35+E36</f>
        <v>0</v>
      </c>
      <c r="F33" s="164">
        <f>F34+F35+F36</f>
        <v>0</v>
      </c>
      <c r="G33" s="212" t="s">
        <v>38</v>
      </c>
      <c r="I33" s="19"/>
    </row>
    <row r="34" spans="1:9" ht="12" customHeight="1" x14ac:dyDescent="0.25">
      <c r="A34" s="124" t="s">
        <v>41</v>
      </c>
      <c r="B34" s="345"/>
      <c r="C34" s="21"/>
      <c r="D34" s="21"/>
      <c r="E34" s="21"/>
      <c r="F34" s="16"/>
      <c r="G34" s="125" t="s">
        <v>42</v>
      </c>
      <c r="I34" s="19"/>
    </row>
    <row r="35" spans="1:9" ht="12" customHeight="1" x14ac:dyDescent="0.25">
      <c r="A35" s="128" t="s">
        <v>39</v>
      </c>
      <c r="B35" s="345"/>
      <c r="C35" s="21"/>
      <c r="D35" s="21"/>
      <c r="E35" s="21"/>
      <c r="F35" s="16"/>
      <c r="G35" s="125" t="s">
        <v>40</v>
      </c>
      <c r="I35" s="19"/>
    </row>
    <row r="36" spans="1:9" ht="12" customHeight="1" x14ac:dyDescent="0.25">
      <c r="A36" s="124" t="s">
        <v>43</v>
      </c>
      <c r="B36" s="345"/>
      <c r="C36" s="21"/>
      <c r="D36" s="21"/>
      <c r="E36" s="21"/>
      <c r="F36" s="16"/>
      <c r="G36" s="125" t="s">
        <v>44</v>
      </c>
      <c r="I36" s="19"/>
    </row>
    <row r="37" spans="1:9" ht="24.95" customHeight="1" x14ac:dyDescent="0.25">
      <c r="A37" s="170" t="s">
        <v>45</v>
      </c>
      <c r="B37" s="346">
        <f>SUM(B38:B46)</f>
        <v>0</v>
      </c>
      <c r="C37" s="137">
        <f>SUM(C38:C46)</f>
        <v>0</v>
      </c>
      <c r="D37" s="137">
        <f>SUM(D38:D46)</f>
        <v>0</v>
      </c>
      <c r="E37" s="137">
        <f>SUM(E38:E46)</f>
        <v>0</v>
      </c>
      <c r="F37" s="164">
        <f>SUM(F38:F46)</f>
        <v>0</v>
      </c>
      <c r="G37" s="212" t="s">
        <v>46</v>
      </c>
      <c r="I37" s="19"/>
    </row>
    <row r="38" spans="1:9" ht="12" customHeight="1" x14ac:dyDescent="0.25">
      <c r="A38" s="126" t="s">
        <v>47</v>
      </c>
      <c r="B38" s="345"/>
      <c r="C38" s="21"/>
      <c r="D38" s="21"/>
      <c r="E38" s="21"/>
      <c r="F38" s="16"/>
      <c r="G38" s="127" t="s">
        <v>48</v>
      </c>
      <c r="I38" s="19"/>
    </row>
    <row r="39" spans="1:9" ht="12" customHeight="1" x14ac:dyDescent="0.25">
      <c r="A39" s="126" t="s">
        <v>15</v>
      </c>
      <c r="B39" s="345"/>
      <c r="C39" s="21"/>
      <c r="D39" s="21"/>
      <c r="E39" s="21"/>
      <c r="F39" s="16"/>
      <c r="G39" s="127" t="s">
        <v>16</v>
      </c>
      <c r="I39" s="19"/>
    </row>
    <row r="40" spans="1:9" ht="12" customHeight="1" x14ac:dyDescent="0.25">
      <c r="A40" s="128" t="s">
        <v>83</v>
      </c>
      <c r="B40" s="345"/>
      <c r="C40" s="21"/>
      <c r="D40" s="21"/>
      <c r="E40" s="21"/>
      <c r="F40" s="16"/>
      <c r="G40" s="125" t="s">
        <v>34</v>
      </c>
      <c r="I40" s="19"/>
    </row>
    <row r="41" spans="1:9" ht="12" customHeight="1" x14ac:dyDescent="0.25">
      <c r="A41" s="126" t="s">
        <v>18</v>
      </c>
      <c r="B41" s="345"/>
      <c r="C41" s="21"/>
      <c r="D41" s="21"/>
      <c r="E41" s="21"/>
      <c r="F41" s="16"/>
      <c r="G41" s="127" t="s">
        <v>19</v>
      </c>
      <c r="I41" s="19"/>
    </row>
    <row r="42" spans="1:9" ht="12" customHeight="1" x14ac:dyDescent="0.25">
      <c r="A42" s="126" t="s">
        <v>20</v>
      </c>
      <c r="B42" s="345"/>
      <c r="C42" s="21"/>
      <c r="D42" s="21"/>
      <c r="E42" s="21"/>
      <c r="F42" s="16"/>
      <c r="G42" s="127" t="s">
        <v>21</v>
      </c>
      <c r="I42" s="19"/>
    </row>
    <row r="43" spans="1:9" ht="12" customHeight="1" x14ac:dyDescent="0.25">
      <c r="A43" s="126" t="s">
        <v>35</v>
      </c>
      <c r="B43" s="345"/>
      <c r="C43" s="21"/>
      <c r="D43" s="21"/>
      <c r="E43" s="21"/>
      <c r="F43" s="16"/>
      <c r="G43" s="127" t="s">
        <v>23</v>
      </c>
      <c r="I43" s="19"/>
    </row>
    <row r="44" spans="1:9" ht="12" customHeight="1" x14ac:dyDescent="0.25">
      <c r="A44" s="126" t="s">
        <v>26</v>
      </c>
      <c r="B44" s="345"/>
      <c r="C44" s="21"/>
      <c r="D44" s="21"/>
      <c r="E44" s="21"/>
      <c r="F44" s="16"/>
      <c r="G44" s="127" t="s">
        <v>27</v>
      </c>
      <c r="I44" s="19"/>
    </row>
    <row r="45" spans="1:9" ht="12" customHeight="1" x14ac:dyDescent="0.25">
      <c r="A45" s="126" t="s">
        <v>28</v>
      </c>
      <c r="B45" s="345"/>
      <c r="C45" s="21"/>
      <c r="D45" s="21"/>
      <c r="E45" s="21"/>
      <c r="F45" s="16"/>
      <c r="G45" s="127" t="s">
        <v>29</v>
      </c>
      <c r="I45" s="19"/>
    </row>
    <row r="46" spans="1:9" ht="12" customHeight="1" x14ac:dyDescent="0.25">
      <c r="A46" s="126" t="s">
        <v>80</v>
      </c>
      <c r="B46" s="345"/>
      <c r="C46" s="21"/>
      <c r="D46" s="21"/>
      <c r="E46" s="21"/>
      <c r="F46" s="16"/>
      <c r="G46" s="127" t="s">
        <v>81</v>
      </c>
      <c r="I46" s="19"/>
    </row>
    <row r="47" spans="1:9" ht="14.25" customHeight="1" x14ac:dyDescent="0.25">
      <c r="A47" s="169" t="s">
        <v>49</v>
      </c>
      <c r="B47" s="346">
        <v>3.6297000000000001</v>
      </c>
      <c r="C47" s="137">
        <v>2.3976000000000002</v>
      </c>
      <c r="D47" s="137">
        <v>1.6660000000000001</v>
      </c>
      <c r="E47" s="137">
        <v>1.7340000000000002</v>
      </c>
      <c r="F47" s="164">
        <v>2.2311000000000001</v>
      </c>
      <c r="G47" s="218" t="s">
        <v>50</v>
      </c>
      <c r="I47" s="17"/>
    </row>
    <row r="48" spans="1:9" ht="24.95" customHeight="1" x14ac:dyDescent="0.25">
      <c r="A48" s="170" t="s">
        <v>51</v>
      </c>
      <c r="B48" s="346">
        <f>B12-B13+B23+B33-B37-B47</f>
        <v>2226.5378999999998</v>
      </c>
      <c r="C48" s="137">
        <f>C12-C13+C23+C33-C37-C47</f>
        <v>2294.8695000000002</v>
      </c>
      <c r="D48" s="137">
        <f>D12-D13+D23+D33-D37-D47</f>
        <v>1772.7600000000004</v>
      </c>
      <c r="E48" s="137">
        <f>E12-E13+E23+E33-E37-E47</f>
        <v>1168.0700000000002</v>
      </c>
      <c r="F48" s="164">
        <f>F12-F13+F23+F33-F37-F47</f>
        <v>1287.7776000000003</v>
      </c>
      <c r="G48" s="212" t="s">
        <v>52</v>
      </c>
      <c r="I48" s="17"/>
    </row>
    <row r="49" spans="1:9" ht="15" customHeight="1" x14ac:dyDescent="0.25">
      <c r="A49" s="169" t="s">
        <v>53</v>
      </c>
      <c r="B49" s="347">
        <f>B50+B52</f>
        <v>2226.5379000000003</v>
      </c>
      <c r="C49" s="137">
        <f>C50+C52</f>
        <v>2294.8695000000002</v>
      </c>
      <c r="D49" s="150">
        <f>D50+D52</f>
        <v>1772.5559999999998</v>
      </c>
      <c r="E49" s="150">
        <f>E50+E52</f>
        <v>1168.0360000000001</v>
      </c>
      <c r="F49" s="165">
        <f>F50+F52</f>
        <v>1287.7776000000006</v>
      </c>
      <c r="G49" s="218" t="s">
        <v>54</v>
      </c>
      <c r="I49" s="17"/>
    </row>
    <row r="50" spans="1:9" ht="24.95" customHeight="1" x14ac:dyDescent="0.25">
      <c r="A50" s="170" t="s">
        <v>55</v>
      </c>
      <c r="B50" s="346"/>
      <c r="C50" s="137"/>
      <c r="D50" s="137"/>
      <c r="E50" s="137"/>
      <c r="F50" s="164"/>
      <c r="G50" s="212" t="s">
        <v>56</v>
      </c>
      <c r="I50" s="19"/>
    </row>
    <row r="51" spans="1:9" ht="12" customHeight="1" x14ac:dyDescent="0.25">
      <c r="A51" s="171" t="s">
        <v>57</v>
      </c>
      <c r="B51" s="394"/>
      <c r="C51" s="159"/>
      <c r="D51" s="159"/>
      <c r="E51" s="159"/>
      <c r="F51" s="326"/>
      <c r="G51" s="202" t="s">
        <v>58</v>
      </c>
      <c r="I51" s="19"/>
    </row>
    <row r="52" spans="1:9" ht="20.100000000000001" customHeight="1" x14ac:dyDescent="0.25">
      <c r="A52" s="170" t="s">
        <v>59</v>
      </c>
      <c r="B52" s="346">
        <f>SUM(B53:B58)</f>
        <v>2226.5379000000003</v>
      </c>
      <c r="C52" s="137">
        <f>SUM(C53:C58)</f>
        <v>2294.8695000000002</v>
      </c>
      <c r="D52" s="137">
        <f>SUM(D53:D58)</f>
        <v>1772.5559999999998</v>
      </c>
      <c r="E52" s="137">
        <f>SUM(E53:E58)</f>
        <v>1168.0360000000001</v>
      </c>
      <c r="F52" s="164">
        <f>SUM(F53:F58)</f>
        <v>1287.7776000000006</v>
      </c>
      <c r="G52" s="212" t="s">
        <v>60</v>
      </c>
      <c r="I52" s="17"/>
    </row>
    <row r="53" spans="1:9" ht="12" customHeight="1" x14ac:dyDescent="0.25">
      <c r="A53" s="126" t="s">
        <v>61</v>
      </c>
      <c r="B53" s="345">
        <v>2095.7688000000003</v>
      </c>
      <c r="C53" s="21">
        <v>2159.5383000000002</v>
      </c>
      <c r="D53" s="21">
        <v>1625.4379999999999</v>
      </c>
      <c r="E53" s="21">
        <v>1015.308</v>
      </c>
      <c r="F53" s="16">
        <v>1114.4178000000004</v>
      </c>
      <c r="G53" s="127" t="s">
        <v>62</v>
      </c>
      <c r="I53" s="17"/>
    </row>
    <row r="54" spans="1:9" ht="12" customHeight="1" x14ac:dyDescent="0.25">
      <c r="A54" s="89" t="s">
        <v>63</v>
      </c>
      <c r="B54" s="345"/>
      <c r="C54" s="21"/>
      <c r="D54" s="21"/>
      <c r="E54" s="21"/>
      <c r="F54" s="16"/>
      <c r="G54" s="91" t="s">
        <v>64</v>
      </c>
      <c r="I54" s="19"/>
    </row>
    <row r="55" spans="1:9" ht="12" customHeight="1" x14ac:dyDescent="0.25">
      <c r="A55" s="89" t="s">
        <v>65</v>
      </c>
      <c r="B55" s="345"/>
      <c r="C55" s="21"/>
      <c r="D55" s="21">
        <v>7.2080000000000002</v>
      </c>
      <c r="E55" s="21">
        <v>4.9300000000000006</v>
      </c>
      <c r="F55" s="16">
        <v>9.8901000000000003</v>
      </c>
      <c r="G55" s="91" t="s">
        <v>66</v>
      </c>
      <c r="I55" s="17"/>
    </row>
    <row r="56" spans="1:9" ht="12" customHeight="1" x14ac:dyDescent="0.25">
      <c r="A56" s="89" t="s">
        <v>67</v>
      </c>
      <c r="B56" s="345">
        <v>83.083500000000015</v>
      </c>
      <c r="C56" s="21">
        <v>78.821100000000001</v>
      </c>
      <c r="D56" s="21">
        <v>82.347999999999999</v>
      </c>
      <c r="E56" s="21">
        <v>87.924000000000007</v>
      </c>
      <c r="F56" s="16">
        <v>92.873700000000014</v>
      </c>
      <c r="G56" s="91" t="s">
        <v>68</v>
      </c>
      <c r="I56" s="17"/>
    </row>
    <row r="57" spans="1:9" ht="12" customHeight="1" x14ac:dyDescent="0.25">
      <c r="A57" s="89" t="s">
        <v>69</v>
      </c>
      <c r="B57" s="345"/>
      <c r="C57" s="21"/>
      <c r="D57" s="21"/>
      <c r="E57" s="21"/>
      <c r="F57" s="16"/>
      <c r="G57" s="91" t="s">
        <v>70</v>
      </c>
      <c r="I57" s="19"/>
    </row>
    <row r="58" spans="1:9" ht="12" customHeight="1" x14ac:dyDescent="0.25">
      <c r="A58" s="89" t="s">
        <v>30</v>
      </c>
      <c r="B58" s="345">
        <v>47.685600000000008</v>
      </c>
      <c r="C58" s="21">
        <v>56.510100000000008</v>
      </c>
      <c r="D58" s="21">
        <v>57.562000000000005</v>
      </c>
      <c r="E58" s="21">
        <v>59.874000000000002</v>
      </c>
      <c r="F58" s="16">
        <v>70.596000000000004</v>
      </c>
      <c r="G58" s="91" t="s">
        <v>31</v>
      </c>
      <c r="I58" s="17"/>
    </row>
    <row r="59" spans="1:9" x14ac:dyDescent="0.25">
      <c r="A59" s="169" t="s">
        <v>71</v>
      </c>
      <c r="B59" s="346">
        <f>B48-B49</f>
        <v>0</v>
      </c>
      <c r="C59" s="137">
        <f>C48-C49</f>
        <v>0</v>
      </c>
      <c r="D59" s="137">
        <f>D48-D49</f>
        <v>0.20400000000063301</v>
      </c>
      <c r="E59" s="137">
        <f>E48-E49</f>
        <v>3.4000000000105501E-2</v>
      </c>
      <c r="F59" s="164">
        <f>F48-F49</f>
        <v>0</v>
      </c>
      <c r="G59" s="218" t="s">
        <v>72</v>
      </c>
      <c r="I59" s="19"/>
    </row>
  </sheetData>
  <mergeCells count="2">
    <mergeCell ref="B5:F5"/>
    <mergeCell ref="A3:G3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zoomScale="120" zoomScaleNormal="120" workbookViewId="0"/>
  </sheetViews>
  <sheetFormatPr defaultRowHeight="15" x14ac:dyDescent="0.25"/>
  <cols>
    <col min="1" max="1" width="25.7109375" customWidth="1"/>
    <col min="2" max="6" width="8.7109375" customWidth="1"/>
    <col min="7" max="7" width="25.7109375" customWidth="1"/>
  </cols>
  <sheetData>
    <row r="3" spans="1:9" ht="12.95" customHeight="1" x14ac:dyDescent="0.25">
      <c r="A3" s="440" t="s">
        <v>298</v>
      </c>
      <c r="B3" s="440"/>
      <c r="C3" s="440"/>
      <c r="D3" s="440"/>
      <c r="E3" s="440"/>
      <c r="F3" s="440"/>
      <c r="G3" s="440"/>
    </row>
    <row r="4" spans="1:9" ht="12.95" customHeight="1" x14ac:dyDescent="0.25">
      <c r="A4" s="1" t="s">
        <v>87</v>
      </c>
      <c r="B4" s="1"/>
      <c r="C4" s="2"/>
      <c r="D4" s="3"/>
      <c r="E4" s="4"/>
      <c r="F4" s="4"/>
      <c r="G4" s="397" t="s">
        <v>0</v>
      </c>
    </row>
    <row r="5" spans="1:9" ht="51.75" customHeight="1" x14ac:dyDescent="0.25">
      <c r="A5" s="197"/>
      <c r="B5" s="441" t="s">
        <v>74</v>
      </c>
      <c r="C5" s="442"/>
      <c r="D5" s="442"/>
      <c r="E5" s="442"/>
      <c r="F5" s="442"/>
      <c r="G5" s="198"/>
    </row>
    <row r="6" spans="1:9" ht="20.25" customHeight="1" x14ac:dyDescent="0.25">
      <c r="A6" s="199"/>
      <c r="B6" s="379">
        <v>2017</v>
      </c>
      <c r="C6" s="379">
        <v>2018</v>
      </c>
      <c r="D6" s="379">
        <v>2019</v>
      </c>
      <c r="E6" s="379">
        <v>2020</v>
      </c>
      <c r="F6" s="379">
        <v>2021</v>
      </c>
      <c r="G6" s="200"/>
    </row>
    <row r="7" spans="1:9" ht="12" customHeight="1" x14ac:dyDescent="0.25">
      <c r="A7" s="121" t="s">
        <v>1</v>
      </c>
      <c r="B7" s="344">
        <v>62816</v>
      </c>
      <c r="C7" s="130">
        <v>67845.477906000015</v>
      </c>
      <c r="D7" s="130">
        <v>63933.708901999998</v>
      </c>
      <c r="E7" s="130">
        <v>63372.786714000002</v>
      </c>
      <c r="F7" s="15">
        <v>62939.413167999999</v>
      </c>
      <c r="G7" s="123" t="s">
        <v>2</v>
      </c>
      <c r="I7" s="21"/>
    </row>
    <row r="8" spans="1:9" ht="12" customHeight="1" x14ac:dyDescent="0.25">
      <c r="A8" s="121" t="s">
        <v>3</v>
      </c>
      <c r="B8" s="345">
        <v>3031</v>
      </c>
      <c r="C8" s="21">
        <v>3813.8495999999996</v>
      </c>
      <c r="D8" s="21">
        <v>4448.0409999999993</v>
      </c>
      <c r="E8" s="21">
        <v>3716</v>
      </c>
      <c r="F8" s="16">
        <v>4950.7461999999996</v>
      </c>
      <c r="G8" s="122" t="s">
        <v>4</v>
      </c>
      <c r="I8" s="21"/>
    </row>
    <row r="9" spans="1:9" ht="12" customHeight="1" x14ac:dyDescent="0.25">
      <c r="A9" s="121" t="s">
        <v>5</v>
      </c>
      <c r="B9" s="345">
        <v>5687</v>
      </c>
      <c r="C9" s="21">
        <v>5046.191726</v>
      </c>
      <c r="D9" s="21">
        <v>4387.1382730000005</v>
      </c>
      <c r="E9" s="21">
        <v>3148</v>
      </c>
      <c r="F9" s="16">
        <v>8179.8372829999998</v>
      </c>
      <c r="G9" s="122" t="s">
        <v>6</v>
      </c>
      <c r="I9" s="21"/>
    </row>
    <row r="10" spans="1:9" ht="12" customHeight="1" x14ac:dyDescent="0.25">
      <c r="A10" s="121" t="s">
        <v>7</v>
      </c>
      <c r="B10" s="345">
        <v>-1131</v>
      </c>
      <c r="C10" s="21">
        <v>-1526.8525559999998</v>
      </c>
      <c r="D10" s="21">
        <v>217.32365599999989</v>
      </c>
      <c r="E10" s="21">
        <v>-429.96705199999997</v>
      </c>
      <c r="F10" s="16">
        <v>1069.0523760000001</v>
      </c>
      <c r="G10" s="123" t="s">
        <v>8</v>
      </c>
      <c r="I10" s="21"/>
    </row>
    <row r="11" spans="1:9" ht="12" customHeight="1" x14ac:dyDescent="0.25">
      <c r="A11" s="121" t="s">
        <v>9</v>
      </c>
      <c r="B11" s="345"/>
      <c r="C11" s="21"/>
      <c r="D11" s="21"/>
      <c r="E11" s="21"/>
      <c r="F11" s="16"/>
      <c r="G11" s="123" t="s">
        <v>10</v>
      </c>
      <c r="I11" s="19"/>
    </row>
    <row r="12" spans="1:9" ht="15" customHeight="1" x14ac:dyDescent="0.25">
      <c r="A12" s="168" t="s">
        <v>11</v>
      </c>
      <c r="B12" s="346">
        <f>B7+B8-B9+B10-B11</f>
        <v>59029</v>
      </c>
      <c r="C12" s="137">
        <f t="shared" ref="C12:F12" si="0">C7+C8-C9+C10-C11</f>
        <v>65086.283224000013</v>
      </c>
      <c r="D12" s="137">
        <f t="shared" si="0"/>
        <v>64211.935284999992</v>
      </c>
      <c r="E12" s="137">
        <f t="shared" si="0"/>
        <v>63510.819662000002</v>
      </c>
      <c r="F12" s="164">
        <f t="shared" si="0"/>
        <v>60779.374460999992</v>
      </c>
      <c r="G12" s="206" t="s">
        <v>12</v>
      </c>
      <c r="I12" s="21"/>
    </row>
    <row r="13" spans="1:9" ht="15" customHeight="1" x14ac:dyDescent="0.25">
      <c r="A13" s="168" t="s">
        <v>13</v>
      </c>
      <c r="B13" s="346">
        <f>SUM(B14:B22)</f>
        <v>55068</v>
      </c>
      <c r="C13" s="137">
        <f t="shared" ref="C13:F13" si="1">SUM(C14:C22)</f>
        <v>60648.196631000006</v>
      </c>
      <c r="D13" s="137">
        <f t="shared" si="1"/>
        <v>58947.899302999998</v>
      </c>
      <c r="E13" s="137">
        <f t="shared" si="1"/>
        <v>59614.203025999996</v>
      </c>
      <c r="F13" s="164">
        <f t="shared" si="1"/>
        <v>55554.641860999996</v>
      </c>
      <c r="G13" s="206" t="s">
        <v>14</v>
      </c>
      <c r="I13" s="21"/>
    </row>
    <row r="14" spans="1:9" ht="12" customHeight="1" x14ac:dyDescent="0.25">
      <c r="A14" s="126" t="s">
        <v>15</v>
      </c>
      <c r="B14" s="345">
        <v>54364</v>
      </c>
      <c r="C14" s="21">
        <v>59938.156953000005</v>
      </c>
      <c r="D14" s="21">
        <v>58264.397913000001</v>
      </c>
      <c r="E14" s="21">
        <v>58998.572607999995</v>
      </c>
      <c r="F14" s="16">
        <v>54802.978854000001</v>
      </c>
      <c r="G14" s="127" t="s">
        <v>16</v>
      </c>
      <c r="I14" s="21"/>
    </row>
    <row r="15" spans="1:9" ht="12" customHeight="1" x14ac:dyDescent="0.25">
      <c r="A15" s="128" t="s">
        <v>83</v>
      </c>
      <c r="B15" s="345"/>
      <c r="C15" s="21"/>
      <c r="D15" s="21"/>
      <c r="E15" s="21"/>
      <c r="F15" s="16"/>
      <c r="G15" s="125" t="s">
        <v>17</v>
      </c>
      <c r="I15" s="21"/>
    </row>
    <row r="16" spans="1:9" ht="12" customHeight="1" x14ac:dyDescent="0.25">
      <c r="A16" s="126" t="s">
        <v>18</v>
      </c>
      <c r="B16" s="345">
        <v>226</v>
      </c>
      <c r="C16" s="21">
        <v>242.39939999999999</v>
      </c>
      <c r="D16" s="21">
        <v>209.70479999999998</v>
      </c>
      <c r="E16" s="21">
        <v>169.05839999999998</v>
      </c>
      <c r="F16" s="16">
        <v>283.86359999999996</v>
      </c>
      <c r="G16" s="127" t="s">
        <v>19</v>
      </c>
      <c r="I16" s="21"/>
    </row>
    <row r="17" spans="1:9" ht="12" customHeight="1" x14ac:dyDescent="0.25">
      <c r="A17" s="126" t="s">
        <v>20</v>
      </c>
      <c r="B17" s="345">
        <v>478</v>
      </c>
      <c r="C17" s="21">
        <v>467.64027800000002</v>
      </c>
      <c r="D17" s="21">
        <v>473.79659000000004</v>
      </c>
      <c r="E17" s="21">
        <v>446.57201799999996</v>
      </c>
      <c r="F17" s="16">
        <v>467.79940700000003</v>
      </c>
      <c r="G17" s="127" t="s">
        <v>21</v>
      </c>
      <c r="I17" s="21"/>
    </row>
    <row r="18" spans="1:9" ht="12" customHeight="1" x14ac:dyDescent="0.25">
      <c r="A18" s="126" t="s">
        <v>22</v>
      </c>
      <c r="B18" s="345"/>
      <c r="C18" s="21"/>
      <c r="D18" s="21"/>
      <c r="E18" s="21"/>
      <c r="F18" s="16"/>
      <c r="G18" s="127" t="s">
        <v>23</v>
      </c>
      <c r="I18" s="19"/>
    </row>
    <row r="19" spans="1:9" ht="12" customHeight="1" x14ac:dyDescent="0.25">
      <c r="A19" s="126" t="s">
        <v>24</v>
      </c>
      <c r="B19" s="345"/>
      <c r="C19" s="21"/>
      <c r="D19" s="21"/>
      <c r="E19" s="21"/>
      <c r="F19" s="16"/>
      <c r="G19" s="127" t="s">
        <v>25</v>
      </c>
      <c r="I19" s="19"/>
    </row>
    <row r="20" spans="1:9" ht="12" customHeight="1" x14ac:dyDescent="0.25">
      <c r="A20" s="126" t="s">
        <v>26</v>
      </c>
      <c r="B20" s="345"/>
      <c r="C20" s="21"/>
      <c r="D20" s="21"/>
      <c r="E20" s="21"/>
      <c r="F20" s="16"/>
      <c r="G20" s="127" t="s">
        <v>27</v>
      </c>
      <c r="I20" s="19"/>
    </row>
    <row r="21" spans="1:9" ht="12" customHeight="1" x14ac:dyDescent="0.25">
      <c r="A21" s="126" t="s">
        <v>28</v>
      </c>
      <c r="B21" s="345"/>
      <c r="C21" s="21"/>
      <c r="D21" s="21"/>
      <c r="E21" s="21"/>
      <c r="F21" s="16"/>
      <c r="G21" s="127" t="s">
        <v>29</v>
      </c>
      <c r="I21" s="19"/>
    </row>
    <row r="22" spans="1:9" ht="12" customHeight="1" x14ac:dyDescent="0.25">
      <c r="A22" s="126" t="s">
        <v>80</v>
      </c>
      <c r="B22" s="345"/>
      <c r="C22" s="21"/>
      <c r="D22" s="21"/>
      <c r="E22" s="21"/>
      <c r="F22" s="16"/>
      <c r="G22" s="127" t="s">
        <v>81</v>
      </c>
      <c r="I22" s="19"/>
    </row>
    <row r="23" spans="1:9" ht="21" customHeight="1" x14ac:dyDescent="0.25">
      <c r="A23" s="168" t="s">
        <v>32</v>
      </c>
      <c r="B23" s="347">
        <f>SUM(B24:B32)</f>
        <v>0</v>
      </c>
      <c r="C23" s="150">
        <f t="shared" ref="C23:F23" si="2">SUM(C24:C32)</f>
        <v>0</v>
      </c>
      <c r="D23" s="150">
        <f t="shared" si="2"/>
        <v>0</v>
      </c>
      <c r="E23" s="150">
        <f t="shared" si="2"/>
        <v>0</v>
      </c>
      <c r="F23" s="165">
        <f t="shared" si="2"/>
        <v>0</v>
      </c>
      <c r="G23" s="206" t="s">
        <v>33</v>
      </c>
      <c r="I23" s="19"/>
    </row>
    <row r="24" spans="1:9" ht="12" customHeight="1" x14ac:dyDescent="0.25">
      <c r="A24" s="126" t="s">
        <v>15</v>
      </c>
      <c r="B24" s="345"/>
      <c r="C24" s="21"/>
      <c r="D24" s="21"/>
      <c r="E24" s="21"/>
      <c r="F24" s="16"/>
      <c r="G24" s="127" t="s">
        <v>16</v>
      </c>
      <c r="I24" s="19"/>
    </row>
    <row r="25" spans="1:9" ht="12" customHeight="1" x14ac:dyDescent="0.25">
      <c r="A25" s="128" t="s">
        <v>83</v>
      </c>
      <c r="B25" s="345"/>
      <c r="C25" s="21"/>
      <c r="D25" s="21"/>
      <c r="E25" s="21"/>
      <c r="F25" s="16"/>
      <c r="G25" s="125" t="s">
        <v>34</v>
      </c>
      <c r="I25" s="19"/>
    </row>
    <row r="26" spans="1:9" ht="12" customHeight="1" x14ac:dyDescent="0.25">
      <c r="A26" s="126" t="s">
        <v>18</v>
      </c>
      <c r="B26" s="345"/>
      <c r="C26" s="21"/>
      <c r="D26" s="21"/>
      <c r="E26" s="21"/>
      <c r="F26" s="16"/>
      <c r="G26" s="127" t="s">
        <v>19</v>
      </c>
      <c r="I26" s="19"/>
    </row>
    <row r="27" spans="1:9" ht="12" customHeight="1" x14ac:dyDescent="0.25">
      <c r="A27" s="126" t="s">
        <v>20</v>
      </c>
      <c r="B27" s="345"/>
      <c r="C27" s="21"/>
      <c r="D27" s="21"/>
      <c r="E27" s="21"/>
      <c r="F27" s="16"/>
      <c r="G27" s="127" t="s">
        <v>21</v>
      </c>
      <c r="I27" s="19"/>
    </row>
    <row r="28" spans="1:9" ht="12" customHeight="1" x14ac:dyDescent="0.25">
      <c r="A28" s="126" t="s">
        <v>35</v>
      </c>
      <c r="B28" s="345"/>
      <c r="C28" s="21"/>
      <c r="D28" s="21"/>
      <c r="E28" s="21"/>
      <c r="F28" s="16"/>
      <c r="G28" s="127" t="s">
        <v>23</v>
      </c>
      <c r="I28" s="19"/>
    </row>
    <row r="29" spans="1:9" ht="12" customHeight="1" x14ac:dyDescent="0.25">
      <c r="A29" s="126" t="s">
        <v>24</v>
      </c>
      <c r="B29" s="345"/>
      <c r="C29" s="21"/>
      <c r="D29" s="21"/>
      <c r="E29" s="21"/>
      <c r="F29" s="16"/>
      <c r="G29" s="127" t="s">
        <v>25</v>
      </c>
      <c r="I29" s="19"/>
    </row>
    <row r="30" spans="1:9" ht="12" customHeight="1" x14ac:dyDescent="0.25">
      <c r="A30" s="126" t="s">
        <v>36</v>
      </c>
      <c r="B30" s="345"/>
      <c r="C30" s="21"/>
      <c r="D30" s="21"/>
      <c r="E30" s="21"/>
      <c r="F30" s="16"/>
      <c r="G30" s="127" t="s">
        <v>27</v>
      </c>
      <c r="I30" s="19"/>
    </row>
    <row r="31" spans="1:9" ht="12" customHeight="1" x14ac:dyDescent="0.25">
      <c r="A31" s="126" t="s">
        <v>28</v>
      </c>
      <c r="B31" s="345"/>
      <c r="C31" s="21"/>
      <c r="D31" s="21"/>
      <c r="E31" s="21"/>
      <c r="F31" s="16"/>
      <c r="G31" s="127" t="s">
        <v>29</v>
      </c>
      <c r="I31" s="19"/>
    </row>
    <row r="32" spans="1:9" ht="12" customHeight="1" x14ac:dyDescent="0.25">
      <c r="A32" s="126" t="s">
        <v>80</v>
      </c>
      <c r="B32" s="345"/>
      <c r="C32" s="21"/>
      <c r="D32" s="21"/>
      <c r="E32" s="21"/>
      <c r="F32" s="16"/>
      <c r="G32" s="127" t="s">
        <v>81</v>
      </c>
      <c r="I32" s="19"/>
    </row>
    <row r="33" spans="1:9" ht="15" customHeight="1" x14ac:dyDescent="0.25">
      <c r="A33" s="169" t="s">
        <v>37</v>
      </c>
      <c r="B33" s="210">
        <f>B34+B35+B36</f>
        <v>0</v>
      </c>
      <c r="C33" s="151">
        <f t="shared" ref="C33:F33" si="3">C34+C35+C36</f>
        <v>0</v>
      </c>
      <c r="D33" s="151">
        <f t="shared" si="3"/>
        <v>0</v>
      </c>
      <c r="E33" s="151">
        <f t="shared" si="3"/>
        <v>0</v>
      </c>
      <c r="F33" s="211">
        <f t="shared" si="3"/>
        <v>0</v>
      </c>
      <c r="G33" s="212" t="s">
        <v>38</v>
      </c>
      <c r="I33" s="19"/>
    </row>
    <row r="34" spans="1:9" ht="12" customHeight="1" x14ac:dyDescent="0.25">
      <c r="A34" s="124" t="s">
        <v>41</v>
      </c>
      <c r="B34" s="345"/>
      <c r="C34" s="21"/>
      <c r="D34" s="21"/>
      <c r="E34" s="21"/>
      <c r="F34" s="16"/>
      <c r="G34" s="125" t="s">
        <v>42</v>
      </c>
      <c r="I34" s="19"/>
    </row>
    <row r="35" spans="1:9" ht="12" customHeight="1" x14ac:dyDescent="0.25">
      <c r="A35" s="128" t="s">
        <v>39</v>
      </c>
      <c r="B35" s="345"/>
      <c r="C35" s="21"/>
      <c r="D35" s="21"/>
      <c r="E35" s="21"/>
      <c r="F35" s="16"/>
      <c r="G35" s="125" t="s">
        <v>40</v>
      </c>
      <c r="I35" s="19"/>
    </row>
    <row r="36" spans="1:9" ht="12" customHeight="1" x14ac:dyDescent="0.25">
      <c r="A36" s="124" t="s">
        <v>43</v>
      </c>
      <c r="B36" s="345"/>
      <c r="C36" s="21"/>
      <c r="D36" s="21"/>
      <c r="E36" s="21"/>
      <c r="F36" s="16"/>
      <c r="G36" s="125" t="s">
        <v>44</v>
      </c>
      <c r="I36" s="19"/>
    </row>
    <row r="37" spans="1:9" ht="24.95" customHeight="1" x14ac:dyDescent="0.25">
      <c r="A37" s="170" t="s">
        <v>45</v>
      </c>
      <c r="B37" s="346">
        <f>SUM(B38:B46)</f>
        <v>0</v>
      </c>
      <c r="C37" s="137">
        <f t="shared" ref="C37:F37" si="4">SUM(C38:C46)</f>
        <v>0</v>
      </c>
      <c r="D37" s="137">
        <f t="shared" si="4"/>
        <v>0</v>
      </c>
      <c r="E37" s="137">
        <f t="shared" si="4"/>
        <v>0</v>
      </c>
      <c r="F37" s="164">
        <f t="shared" si="4"/>
        <v>0</v>
      </c>
      <c r="G37" s="212" t="s">
        <v>46</v>
      </c>
      <c r="I37" s="19"/>
    </row>
    <row r="38" spans="1:9" ht="12" customHeight="1" x14ac:dyDescent="0.25">
      <c r="A38" s="126" t="s">
        <v>47</v>
      </c>
      <c r="B38" s="345"/>
      <c r="C38" s="21"/>
      <c r="D38" s="21"/>
      <c r="E38" s="21"/>
      <c r="F38" s="16"/>
      <c r="G38" s="127" t="s">
        <v>48</v>
      </c>
      <c r="I38" s="19"/>
    </row>
    <row r="39" spans="1:9" ht="12" customHeight="1" x14ac:dyDescent="0.25">
      <c r="A39" s="126" t="s">
        <v>15</v>
      </c>
      <c r="B39" s="345"/>
      <c r="C39" s="21"/>
      <c r="D39" s="21"/>
      <c r="E39" s="21"/>
      <c r="F39" s="16"/>
      <c r="G39" s="127" t="s">
        <v>16</v>
      </c>
      <c r="I39" s="19"/>
    </row>
    <row r="40" spans="1:9" ht="12" customHeight="1" x14ac:dyDescent="0.25">
      <c r="A40" s="128" t="s">
        <v>83</v>
      </c>
      <c r="B40" s="345"/>
      <c r="C40" s="21"/>
      <c r="D40" s="21"/>
      <c r="E40" s="21"/>
      <c r="F40" s="16"/>
      <c r="G40" s="125" t="s">
        <v>34</v>
      </c>
      <c r="I40" s="19"/>
    </row>
    <row r="41" spans="1:9" ht="12" customHeight="1" x14ac:dyDescent="0.25">
      <c r="A41" s="126" t="s">
        <v>18</v>
      </c>
      <c r="B41" s="345"/>
      <c r="C41" s="21"/>
      <c r="D41" s="21"/>
      <c r="E41" s="21"/>
      <c r="F41" s="16"/>
      <c r="G41" s="127" t="s">
        <v>19</v>
      </c>
      <c r="I41" s="19"/>
    </row>
    <row r="42" spans="1:9" ht="12" customHeight="1" x14ac:dyDescent="0.25">
      <c r="A42" s="126" t="s">
        <v>20</v>
      </c>
      <c r="B42" s="345"/>
      <c r="C42" s="21"/>
      <c r="D42" s="21"/>
      <c r="E42" s="21"/>
      <c r="F42" s="16"/>
      <c r="G42" s="127" t="s">
        <v>21</v>
      </c>
      <c r="I42" s="19"/>
    </row>
    <row r="43" spans="1:9" ht="12" customHeight="1" x14ac:dyDescent="0.25">
      <c r="A43" s="126" t="s">
        <v>35</v>
      </c>
      <c r="B43" s="345"/>
      <c r="C43" s="21"/>
      <c r="D43" s="21"/>
      <c r="E43" s="21"/>
      <c r="F43" s="16"/>
      <c r="G43" s="127" t="s">
        <v>23</v>
      </c>
      <c r="I43" s="19"/>
    </row>
    <row r="44" spans="1:9" ht="12" customHeight="1" x14ac:dyDescent="0.25">
      <c r="A44" s="126" t="s">
        <v>26</v>
      </c>
      <c r="B44" s="345"/>
      <c r="C44" s="21"/>
      <c r="D44" s="21"/>
      <c r="E44" s="21"/>
      <c r="F44" s="16"/>
      <c r="G44" s="127" t="s">
        <v>27</v>
      </c>
      <c r="I44" s="19"/>
    </row>
    <row r="45" spans="1:9" ht="12" customHeight="1" x14ac:dyDescent="0.25">
      <c r="A45" s="126" t="s">
        <v>28</v>
      </c>
      <c r="B45" s="345"/>
      <c r="C45" s="21"/>
      <c r="D45" s="21"/>
      <c r="E45" s="21"/>
      <c r="F45" s="16"/>
      <c r="G45" s="127" t="s">
        <v>29</v>
      </c>
      <c r="I45" s="19"/>
    </row>
    <row r="46" spans="1:9" ht="12" customHeight="1" x14ac:dyDescent="0.25">
      <c r="A46" s="126" t="s">
        <v>80</v>
      </c>
      <c r="B46" s="345"/>
      <c r="C46" s="21"/>
      <c r="D46" s="21"/>
      <c r="E46" s="21"/>
      <c r="F46" s="16"/>
      <c r="G46" s="127" t="s">
        <v>81</v>
      </c>
      <c r="I46" s="19"/>
    </row>
    <row r="47" spans="1:9" ht="14.25" customHeight="1" x14ac:dyDescent="0.25">
      <c r="A47" s="169" t="s">
        <v>49</v>
      </c>
      <c r="B47" s="347"/>
      <c r="C47" s="150"/>
      <c r="D47" s="150"/>
      <c r="E47" s="150"/>
      <c r="F47" s="165"/>
      <c r="G47" s="218" t="s">
        <v>50</v>
      </c>
      <c r="I47" s="19"/>
    </row>
    <row r="48" spans="1:9" ht="24.95" customHeight="1" x14ac:dyDescent="0.25">
      <c r="A48" s="170" t="s">
        <v>51</v>
      </c>
      <c r="B48" s="346">
        <f>B12-B13+B23+B33-B37-B47</f>
        <v>3961</v>
      </c>
      <c r="C48" s="137">
        <f t="shared" ref="C48:F48" si="5">C12-C13+C23+C33-C37-C47</f>
        <v>4438.0865930000073</v>
      </c>
      <c r="D48" s="137">
        <f t="shared" si="5"/>
        <v>5264.035981999994</v>
      </c>
      <c r="E48" s="137">
        <f t="shared" si="5"/>
        <v>3896.6166360000061</v>
      </c>
      <c r="F48" s="164">
        <f t="shared" si="5"/>
        <v>5224.7325999999957</v>
      </c>
      <c r="G48" s="212" t="s">
        <v>52</v>
      </c>
      <c r="I48" s="21"/>
    </row>
    <row r="49" spans="1:9" ht="15" customHeight="1" x14ac:dyDescent="0.25">
      <c r="A49" s="169" t="s">
        <v>53</v>
      </c>
      <c r="B49" s="346">
        <f>B50+B52</f>
        <v>3961.4037699999999</v>
      </c>
      <c r="C49" s="137">
        <f t="shared" ref="C49:F49" si="6">C50+C52</f>
        <v>4438.1411207136698</v>
      </c>
      <c r="D49" s="137">
        <f t="shared" si="6"/>
        <v>5263.7992819999999</v>
      </c>
      <c r="E49" s="137">
        <f t="shared" si="6"/>
        <v>3896.1258329999996</v>
      </c>
      <c r="F49" s="164">
        <f t="shared" si="6"/>
        <v>5225.1645499999995</v>
      </c>
      <c r="G49" s="218" t="s">
        <v>54</v>
      </c>
      <c r="I49" s="21"/>
    </row>
    <row r="50" spans="1:9" ht="24.95" customHeight="1" x14ac:dyDescent="0.25">
      <c r="A50" s="170" t="s">
        <v>55</v>
      </c>
      <c r="B50" s="346"/>
      <c r="C50" s="137"/>
      <c r="D50" s="137"/>
      <c r="E50" s="137"/>
      <c r="F50" s="164"/>
      <c r="G50" s="212" t="s">
        <v>56</v>
      </c>
      <c r="I50" s="21"/>
    </row>
    <row r="51" spans="1:9" ht="12" customHeight="1" x14ac:dyDescent="0.25">
      <c r="A51" s="171" t="s">
        <v>57</v>
      </c>
      <c r="B51" s="345"/>
      <c r="C51" s="21"/>
      <c r="D51" s="21"/>
      <c r="E51" s="21"/>
      <c r="F51" s="16"/>
      <c r="G51" s="202" t="s">
        <v>58</v>
      </c>
      <c r="I51" s="22"/>
    </row>
    <row r="52" spans="1:9" ht="20.100000000000001" customHeight="1" x14ac:dyDescent="0.25">
      <c r="A52" s="170" t="s">
        <v>59</v>
      </c>
      <c r="B52" s="346">
        <f>SUM(B53:B58)</f>
        <v>3961.4037699999999</v>
      </c>
      <c r="C52" s="137">
        <f t="shared" ref="C52:F52" si="7">SUM(C53:C58)</f>
        <v>4438.1411207136698</v>
      </c>
      <c r="D52" s="137">
        <f t="shared" si="7"/>
        <v>5263.7992819999999</v>
      </c>
      <c r="E52" s="137">
        <f t="shared" si="7"/>
        <v>3896.1258329999996</v>
      </c>
      <c r="F52" s="164">
        <f t="shared" si="7"/>
        <v>5225.1645499999995</v>
      </c>
      <c r="G52" s="212" t="s">
        <v>60</v>
      </c>
      <c r="I52" s="21"/>
    </row>
    <row r="53" spans="1:9" ht="12" customHeight="1" x14ac:dyDescent="0.25">
      <c r="A53" s="126" t="s">
        <v>61</v>
      </c>
      <c r="B53" s="345">
        <v>2784</v>
      </c>
      <c r="C53" s="21">
        <v>3298.9436397136701</v>
      </c>
      <c r="D53" s="21">
        <v>4169.18</v>
      </c>
      <c r="E53" s="21">
        <v>3049.9269999999997</v>
      </c>
      <c r="F53" s="16">
        <v>4259.2343999999994</v>
      </c>
      <c r="G53" s="127" t="s">
        <v>62</v>
      </c>
      <c r="I53" s="21"/>
    </row>
    <row r="54" spans="1:9" ht="12" customHeight="1" x14ac:dyDescent="0.25">
      <c r="A54" s="89" t="s">
        <v>63</v>
      </c>
      <c r="B54" s="345">
        <v>0.40377000000000002</v>
      </c>
      <c r="C54" s="21">
        <v>2.6195000000000004</v>
      </c>
      <c r="D54" s="21">
        <v>1.9290240000000001</v>
      </c>
      <c r="E54" s="21">
        <v>1.7302949999999999</v>
      </c>
      <c r="F54" s="16">
        <v>1</v>
      </c>
      <c r="G54" s="91" t="s">
        <v>64</v>
      </c>
      <c r="I54" s="21"/>
    </row>
    <row r="55" spans="1:9" ht="12" customHeight="1" x14ac:dyDescent="0.25">
      <c r="A55" s="89" t="s">
        <v>65</v>
      </c>
      <c r="B55" s="345"/>
      <c r="C55" s="21"/>
      <c r="D55" s="21"/>
      <c r="E55" s="21"/>
      <c r="F55" s="16"/>
      <c r="G55" s="91" t="s">
        <v>66</v>
      </c>
      <c r="I55" s="21"/>
    </row>
    <row r="56" spans="1:9" ht="12" customHeight="1" x14ac:dyDescent="0.25">
      <c r="A56" s="89" t="s">
        <v>67</v>
      </c>
      <c r="B56" s="345">
        <v>653</v>
      </c>
      <c r="C56" s="21">
        <v>567.50531000000001</v>
      </c>
      <c r="D56" s="21">
        <v>650.81695100000002</v>
      </c>
      <c r="E56" s="21">
        <v>541.54613699999993</v>
      </c>
      <c r="F56" s="16">
        <v>626.78151500000001</v>
      </c>
      <c r="G56" s="91" t="s">
        <v>68</v>
      </c>
      <c r="I56" s="21"/>
    </row>
    <row r="57" spans="1:9" ht="12" customHeight="1" x14ac:dyDescent="0.25">
      <c r="A57" s="89" t="s">
        <v>69</v>
      </c>
      <c r="B57" s="345">
        <v>7</v>
      </c>
      <c r="C57" s="21">
        <v>7.0122</v>
      </c>
      <c r="D57" s="21">
        <v>7.0429469999999998</v>
      </c>
      <c r="E57" s="21">
        <v>6.3077949999999996</v>
      </c>
      <c r="F57" s="16"/>
      <c r="G57" s="91" t="s">
        <v>70</v>
      </c>
      <c r="I57" s="21"/>
    </row>
    <row r="58" spans="1:9" ht="12" customHeight="1" x14ac:dyDescent="0.25">
      <c r="A58" s="89" t="s">
        <v>30</v>
      </c>
      <c r="B58" s="345">
        <v>517</v>
      </c>
      <c r="C58" s="21">
        <v>562.06047100000001</v>
      </c>
      <c r="D58" s="21">
        <v>434.83036000000004</v>
      </c>
      <c r="E58" s="21">
        <v>296.61460599999998</v>
      </c>
      <c r="F58" s="16">
        <v>338.14863500000001</v>
      </c>
      <c r="G58" s="91" t="s">
        <v>31</v>
      </c>
      <c r="I58" s="21"/>
    </row>
    <row r="59" spans="1:9" x14ac:dyDescent="0.25">
      <c r="A59" s="169" t="s">
        <v>71</v>
      </c>
      <c r="B59" s="346">
        <f>B48-B49</f>
        <v>-0.40376999999989494</v>
      </c>
      <c r="C59" s="137">
        <f t="shared" ref="C59:F59" si="8">C48-C49</f>
        <v>-5.452771366253728E-2</v>
      </c>
      <c r="D59" s="137">
        <f t="shared" si="8"/>
        <v>0.23669999999401625</v>
      </c>
      <c r="E59" s="137">
        <f t="shared" si="8"/>
        <v>0.49080300000650823</v>
      </c>
      <c r="F59" s="164">
        <f t="shared" si="8"/>
        <v>-0.43195000000378059</v>
      </c>
      <c r="G59" s="218" t="s">
        <v>72</v>
      </c>
      <c r="I59" s="19"/>
    </row>
  </sheetData>
  <mergeCells count="2">
    <mergeCell ref="B5:F5"/>
    <mergeCell ref="A3:G3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zoomScale="120" zoomScaleNormal="120" workbookViewId="0"/>
  </sheetViews>
  <sheetFormatPr defaultRowHeight="15" x14ac:dyDescent="0.25"/>
  <cols>
    <col min="1" max="1" width="25.7109375" customWidth="1"/>
    <col min="2" max="6" width="8.7109375" customWidth="1"/>
    <col min="7" max="7" width="25.7109375" customWidth="1"/>
  </cols>
  <sheetData>
    <row r="3" spans="1:9" ht="12.95" customHeight="1" x14ac:dyDescent="0.25">
      <c r="A3" s="440" t="s">
        <v>300</v>
      </c>
      <c r="B3" s="440"/>
      <c r="C3" s="440"/>
      <c r="D3" s="440"/>
      <c r="E3" s="440"/>
      <c r="F3" s="440"/>
      <c r="G3" s="440"/>
    </row>
    <row r="4" spans="1:9" ht="12.95" customHeight="1" x14ac:dyDescent="0.25">
      <c r="A4" s="1" t="s">
        <v>88</v>
      </c>
      <c r="B4" s="1"/>
      <c r="C4" s="2"/>
      <c r="D4" s="3"/>
      <c r="E4" s="4"/>
      <c r="F4" s="4"/>
      <c r="G4" s="397" t="s">
        <v>0</v>
      </c>
    </row>
    <row r="5" spans="1:9" ht="77.25" customHeight="1" x14ac:dyDescent="0.25">
      <c r="A5" s="197"/>
      <c r="B5" s="441" t="s">
        <v>75</v>
      </c>
      <c r="C5" s="441"/>
      <c r="D5" s="441"/>
      <c r="E5" s="441"/>
      <c r="F5" s="441"/>
      <c r="G5" s="198"/>
    </row>
    <row r="6" spans="1:9" ht="20.25" customHeight="1" x14ac:dyDescent="0.25">
      <c r="A6" s="199"/>
      <c r="B6" s="379">
        <v>2017</v>
      </c>
      <c r="C6" s="379">
        <v>2018</v>
      </c>
      <c r="D6" s="379">
        <v>2019</v>
      </c>
      <c r="E6" s="379">
        <v>2020</v>
      </c>
      <c r="F6" s="379">
        <v>2021</v>
      </c>
      <c r="G6" s="200"/>
    </row>
    <row r="7" spans="1:9" ht="12" customHeight="1" x14ac:dyDescent="0.25">
      <c r="A7" s="121" t="s">
        <v>1</v>
      </c>
      <c r="B7" s="380"/>
      <c r="C7" s="33"/>
      <c r="D7" s="33"/>
      <c r="E7" s="33"/>
      <c r="F7" s="203"/>
      <c r="G7" s="123" t="s">
        <v>2</v>
      </c>
      <c r="I7" s="17"/>
    </row>
    <row r="8" spans="1:9" ht="12" customHeight="1" x14ac:dyDescent="0.25">
      <c r="A8" s="121" t="s">
        <v>3</v>
      </c>
      <c r="B8" s="6">
        <v>52752.380359999996</v>
      </c>
      <c r="C8" s="398">
        <v>46814.049459999995</v>
      </c>
      <c r="D8" s="398">
        <v>27365.210660000004</v>
      </c>
      <c r="E8" s="398">
        <v>30507.873960000001</v>
      </c>
      <c r="F8" s="399">
        <v>31321.86047</v>
      </c>
      <c r="G8" s="122" t="s">
        <v>4</v>
      </c>
      <c r="I8" s="17"/>
    </row>
    <row r="9" spans="1:9" ht="12" customHeight="1" x14ac:dyDescent="0.25">
      <c r="A9" s="121" t="s">
        <v>5</v>
      </c>
      <c r="B9" s="6">
        <v>28576.493539999996</v>
      </c>
      <c r="C9" s="398">
        <v>25899.927429999996</v>
      </c>
      <c r="D9" s="398">
        <v>12993.67303</v>
      </c>
      <c r="E9" s="398">
        <v>11707.586359999998</v>
      </c>
      <c r="F9" s="399">
        <v>12798.099469999997</v>
      </c>
      <c r="G9" s="122" t="s">
        <v>6</v>
      </c>
      <c r="I9" s="17"/>
    </row>
    <row r="10" spans="1:9" ht="12" customHeight="1" x14ac:dyDescent="0.25">
      <c r="A10" s="121" t="s">
        <v>7</v>
      </c>
      <c r="B10" s="7">
        <v>660.65423999999996</v>
      </c>
      <c r="C10" s="161">
        <v>1834.6896399999998</v>
      </c>
      <c r="D10" s="161">
        <v>4675.2378500000004</v>
      </c>
      <c r="E10" s="161">
        <v>51.177850000000007</v>
      </c>
      <c r="F10" s="139">
        <v>1089.0481599999998</v>
      </c>
      <c r="G10" s="123" t="s">
        <v>8</v>
      </c>
      <c r="I10" s="17"/>
    </row>
    <row r="11" spans="1:9" ht="12" customHeight="1" x14ac:dyDescent="0.25">
      <c r="A11" s="121" t="s">
        <v>9</v>
      </c>
      <c r="B11" s="7"/>
      <c r="C11" s="161"/>
      <c r="D11" s="161"/>
      <c r="E11" s="161"/>
      <c r="F11" s="139"/>
      <c r="G11" s="123" t="s">
        <v>10</v>
      </c>
      <c r="I11" s="17"/>
    </row>
    <row r="12" spans="1:9" ht="15" customHeight="1" x14ac:dyDescent="0.25">
      <c r="A12" s="168" t="s">
        <v>11</v>
      </c>
      <c r="B12" s="204">
        <f>B7+B8-B9+B10-B11</f>
        <v>24836.54106</v>
      </c>
      <c r="C12" s="143">
        <f t="shared" ref="C12:F12" si="0">C7+C8-C9+C10-C11</f>
        <v>22748.811669999999</v>
      </c>
      <c r="D12" s="143">
        <f t="shared" si="0"/>
        <v>19046.775480000004</v>
      </c>
      <c r="E12" s="143">
        <f t="shared" si="0"/>
        <v>18851.465450000003</v>
      </c>
      <c r="F12" s="205">
        <f t="shared" si="0"/>
        <v>19612.809160000001</v>
      </c>
      <c r="G12" s="206" t="s">
        <v>12</v>
      </c>
      <c r="I12" s="17"/>
    </row>
    <row r="13" spans="1:9" ht="15" customHeight="1" x14ac:dyDescent="0.25">
      <c r="A13" s="168" t="s">
        <v>13</v>
      </c>
      <c r="B13" s="207">
        <f>SUM(B14:B22)</f>
        <v>38321.961839999996</v>
      </c>
      <c r="C13" s="146">
        <f t="shared" ref="C13:F13" si="1">SUM(C14:C22)</f>
        <v>30730.883830000002</v>
      </c>
      <c r="D13" s="146">
        <f t="shared" si="1"/>
        <v>3758.9484400000001</v>
      </c>
      <c r="E13" s="146">
        <f t="shared" si="1"/>
        <v>811.6321999999999</v>
      </c>
      <c r="F13" s="208">
        <f t="shared" si="1"/>
        <v>905.43975</v>
      </c>
      <c r="G13" s="206" t="s">
        <v>14</v>
      </c>
      <c r="I13" s="17"/>
    </row>
    <row r="14" spans="1:9" ht="12" customHeight="1" x14ac:dyDescent="0.25">
      <c r="A14" s="126" t="s">
        <v>15</v>
      </c>
      <c r="B14" s="7">
        <v>335.54630999999995</v>
      </c>
      <c r="C14" s="161">
        <v>246</v>
      </c>
      <c r="D14" s="161">
        <v>193.63541999999998</v>
      </c>
      <c r="E14" s="161">
        <v>185.11514</v>
      </c>
      <c r="F14" s="139">
        <v>217.58865999999998</v>
      </c>
      <c r="G14" s="127" t="s">
        <v>16</v>
      </c>
      <c r="I14" s="17"/>
    </row>
    <row r="15" spans="1:9" ht="12" customHeight="1" x14ac:dyDescent="0.25">
      <c r="A15" s="128" t="s">
        <v>83</v>
      </c>
      <c r="B15" s="7">
        <v>19.693099999999998</v>
      </c>
      <c r="C15" s="161">
        <v>4.8228</v>
      </c>
      <c r="D15" s="161"/>
      <c r="E15" s="161">
        <v>4.8228</v>
      </c>
      <c r="F15" s="139"/>
      <c r="G15" s="125" t="s">
        <v>17</v>
      </c>
      <c r="I15" s="17"/>
    </row>
    <row r="16" spans="1:9" ht="12" customHeight="1" x14ac:dyDescent="0.25">
      <c r="A16" s="126" t="s">
        <v>18</v>
      </c>
      <c r="B16" s="7"/>
      <c r="C16" s="161"/>
      <c r="D16" s="161"/>
      <c r="E16" s="161"/>
      <c r="F16" s="139"/>
      <c r="G16" s="127" t="s">
        <v>19</v>
      </c>
      <c r="I16" s="17"/>
    </row>
    <row r="17" spans="1:9" ht="12" customHeight="1" x14ac:dyDescent="0.25">
      <c r="A17" s="126" t="s">
        <v>20</v>
      </c>
      <c r="B17" s="7">
        <v>575.48060999999996</v>
      </c>
      <c r="C17" s="161">
        <v>301.30442999999997</v>
      </c>
      <c r="D17" s="161">
        <v>44.048239999999993</v>
      </c>
      <c r="E17" s="161">
        <v>62.616019999999992</v>
      </c>
      <c r="F17" s="139">
        <v>76.803089999999997</v>
      </c>
      <c r="G17" s="127" t="s">
        <v>21</v>
      </c>
      <c r="I17" s="17"/>
    </row>
    <row r="18" spans="1:9" ht="12" customHeight="1" x14ac:dyDescent="0.25">
      <c r="A18" s="126" t="s">
        <v>22</v>
      </c>
      <c r="B18" s="7">
        <v>37293.093139999997</v>
      </c>
      <c r="C18" s="161">
        <v>30084.555600000003</v>
      </c>
      <c r="D18" s="161">
        <v>3428.44254</v>
      </c>
      <c r="E18" s="161">
        <v>466.58363999999995</v>
      </c>
      <c r="F18" s="139">
        <v>519.72500000000002</v>
      </c>
      <c r="G18" s="127" t="s">
        <v>23</v>
      </c>
      <c r="I18" s="17"/>
    </row>
    <row r="19" spans="1:9" ht="12" customHeight="1" x14ac:dyDescent="0.25">
      <c r="A19" s="126" t="s">
        <v>24</v>
      </c>
      <c r="B19" s="7"/>
      <c r="C19" s="161"/>
      <c r="D19" s="161"/>
      <c r="E19" s="161"/>
      <c r="F19" s="139"/>
      <c r="G19" s="127" t="s">
        <v>25</v>
      </c>
      <c r="I19" s="17"/>
    </row>
    <row r="20" spans="1:9" ht="12" customHeight="1" x14ac:dyDescent="0.25">
      <c r="A20" s="126" t="s">
        <v>26</v>
      </c>
      <c r="B20" s="7"/>
      <c r="C20" s="161"/>
      <c r="D20" s="161"/>
      <c r="E20" s="161"/>
      <c r="F20" s="139"/>
      <c r="G20" s="127" t="s">
        <v>27</v>
      </c>
      <c r="I20" s="17"/>
    </row>
    <row r="21" spans="1:9" ht="12" customHeight="1" x14ac:dyDescent="0.25">
      <c r="A21" s="126" t="s">
        <v>28</v>
      </c>
      <c r="B21" s="7"/>
      <c r="C21" s="161"/>
      <c r="D21" s="161"/>
      <c r="E21" s="161"/>
      <c r="F21" s="139"/>
      <c r="G21" s="127" t="s">
        <v>29</v>
      </c>
      <c r="I21" s="17"/>
    </row>
    <row r="22" spans="1:9" ht="12" customHeight="1" x14ac:dyDescent="0.25">
      <c r="A22" s="126" t="s">
        <v>78</v>
      </c>
      <c r="B22" s="7">
        <v>98.148679999999999</v>
      </c>
      <c r="C22" s="161">
        <v>94.200999999999993</v>
      </c>
      <c r="D22" s="161">
        <v>92.822239999999994</v>
      </c>
      <c r="E22" s="161">
        <v>92.494599999999991</v>
      </c>
      <c r="F22" s="139">
        <v>91.322999999999993</v>
      </c>
      <c r="G22" s="127" t="s">
        <v>81</v>
      </c>
      <c r="I22" s="17"/>
    </row>
    <row r="23" spans="1:9" ht="15" customHeight="1" x14ac:dyDescent="0.25">
      <c r="A23" s="168" t="s">
        <v>32</v>
      </c>
      <c r="B23" s="209">
        <f>SUM(B24:B32)</f>
        <v>36548.991899999994</v>
      </c>
      <c r="C23" s="148">
        <f t="shared" ref="C23:F23" si="2">SUM(C24:C32)</f>
        <v>29711.341509999998</v>
      </c>
      <c r="D23" s="148">
        <f t="shared" si="2"/>
        <v>3146.0283299999992</v>
      </c>
      <c r="E23" s="148">
        <f t="shared" si="2"/>
        <v>525.0924</v>
      </c>
      <c r="F23" s="166">
        <f t="shared" si="2"/>
        <v>506.07780000000002</v>
      </c>
      <c r="G23" s="206" t="s">
        <v>33</v>
      </c>
      <c r="I23" s="17"/>
    </row>
    <row r="24" spans="1:9" ht="12" customHeight="1" x14ac:dyDescent="0.25">
      <c r="A24" s="126" t="s">
        <v>15</v>
      </c>
      <c r="B24" s="7"/>
      <c r="C24" s="161"/>
      <c r="D24" s="161"/>
      <c r="E24" s="161"/>
      <c r="F24" s="139"/>
      <c r="G24" s="127" t="s">
        <v>16</v>
      </c>
      <c r="I24" s="17"/>
    </row>
    <row r="25" spans="1:9" ht="12" customHeight="1" x14ac:dyDescent="0.25">
      <c r="A25" s="128" t="s">
        <v>83</v>
      </c>
      <c r="B25" s="7"/>
      <c r="C25" s="161"/>
      <c r="D25" s="161"/>
      <c r="E25" s="161"/>
      <c r="F25" s="139"/>
      <c r="G25" s="125" t="s">
        <v>34</v>
      </c>
      <c r="I25" s="17"/>
    </row>
    <row r="26" spans="1:9" ht="12" customHeight="1" x14ac:dyDescent="0.25">
      <c r="A26" s="126" t="s">
        <v>18</v>
      </c>
      <c r="B26" s="7"/>
      <c r="C26" s="161"/>
      <c r="D26" s="161"/>
      <c r="E26" s="161"/>
      <c r="F26" s="139"/>
      <c r="G26" s="127" t="s">
        <v>19</v>
      </c>
      <c r="I26" s="17"/>
    </row>
    <row r="27" spans="1:9" ht="12" customHeight="1" x14ac:dyDescent="0.25">
      <c r="A27" s="126" t="s">
        <v>20</v>
      </c>
      <c r="B27" s="7"/>
      <c r="C27" s="161"/>
      <c r="D27" s="161"/>
      <c r="E27" s="161"/>
      <c r="F27" s="139"/>
      <c r="G27" s="127" t="s">
        <v>21</v>
      </c>
      <c r="I27" s="17"/>
    </row>
    <row r="28" spans="1:9" ht="12" customHeight="1" x14ac:dyDescent="0.25">
      <c r="A28" s="126" t="s">
        <v>35</v>
      </c>
      <c r="B28" s="7">
        <v>36453.275699999991</v>
      </c>
      <c r="C28" s="161">
        <v>29619.484509999998</v>
      </c>
      <c r="D28" s="161">
        <v>3050.5533299999993</v>
      </c>
      <c r="E28" s="161">
        <v>430.5018</v>
      </c>
      <c r="F28" s="139">
        <v>415.22579999999999</v>
      </c>
      <c r="G28" s="127" t="s">
        <v>23</v>
      </c>
      <c r="I28" s="17"/>
    </row>
    <row r="29" spans="1:9" ht="12" customHeight="1" x14ac:dyDescent="0.25">
      <c r="A29" s="126" t="s">
        <v>24</v>
      </c>
      <c r="B29" s="7"/>
      <c r="C29" s="161"/>
      <c r="D29" s="161"/>
      <c r="E29" s="161"/>
      <c r="F29" s="139"/>
      <c r="G29" s="127" t="s">
        <v>25</v>
      </c>
      <c r="I29" s="17"/>
    </row>
    <row r="30" spans="1:9" ht="12" customHeight="1" x14ac:dyDescent="0.25">
      <c r="A30" s="126" t="s">
        <v>36</v>
      </c>
      <c r="B30" s="7"/>
      <c r="C30" s="161"/>
      <c r="D30" s="161"/>
      <c r="E30" s="161"/>
      <c r="F30" s="139"/>
      <c r="G30" s="127" t="s">
        <v>27</v>
      </c>
      <c r="I30" s="17"/>
    </row>
    <row r="31" spans="1:9" ht="12" customHeight="1" x14ac:dyDescent="0.25">
      <c r="A31" s="126" t="s">
        <v>28</v>
      </c>
      <c r="B31" s="7"/>
      <c r="C31" s="161"/>
      <c r="D31" s="161"/>
      <c r="E31" s="161"/>
      <c r="F31" s="139"/>
      <c r="G31" s="127" t="s">
        <v>29</v>
      </c>
      <c r="I31" s="17"/>
    </row>
    <row r="32" spans="1:9" ht="12" customHeight="1" x14ac:dyDescent="0.25">
      <c r="A32" s="126" t="s">
        <v>78</v>
      </c>
      <c r="B32" s="7">
        <v>95.716200000000001</v>
      </c>
      <c r="C32" s="161">
        <v>91.856999999999999</v>
      </c>
      <c r="D32" s="161">
        <v>95.474999999999994</v>
      </c>
      <c r="E32" s="161">
        <v>94.590599999999995</v>
      </c>
      <c r="F32" s="139">
        <v>90.852000000000004</v>
      </c>
      <c r="G32" s="127" t="s">
        <v>81</v>
      </c>
      <c r="I32" s="17"/>
    </row>
    <row r="33" spans="1:9" ht="15" customHeight="1" x14ac:dyDescent="0.25">
      <c r="A33" s="169" t="s">
        <v>37</v>
      </c>
      <c r="B33" s="210">
        <f>B34+B35+B36</f>
        <v>0</v>
      </c>
      <c r="C33" s="151">
        <f t="shared" ref="C33:F33" si="3">C34+C35+C36</f>
        <v>0</v>
      </c>
      <c r="D33" s="151">
        <f t="shared" si="3"/>
        <v>0</v>
      </c>
      <c r="E33" s="151">
        <f t="shared" si="3"/>
        <v>0</v>
      </c>
      <c r="F33" s="211">
        <f t="shared" si="3"/>
        <v>0</v>
      </c>
      <c r="G33" s="212" t="s">
        <v>38</v>
      </c>
      <c r="I33" s="17"/>
    </row>
    <row r="34" spans="1:9" ht="12" customHeight="1" x14ac:dyDescent="0.25">
      <c r="A34" s="124" t="s">
        <v>41</v>
      </c>
      <c r="B34" s="7"/>
      <c r="C34" s="161"/>
      <c r="D34" s="161"/>
      <c r="E34" s="161"/>
      <c r="F34" s="139"/>
      <c r="G34" s="125" t="s">
        <v>42</v>
      </c>
      <c r="I34" s="17"/>
    </row>
    <row r="35" spans="1:9" ht="12" customHeight="1" x14ac:dyDescent="0.25">
      <c r="A35" s="128" t="s">
        <v>39</v>
      </c>
      <c r="B35" s="8"/>
      <c r="C35" s="400"/>
      <c r="D35" s="400"/>
      <c r="E35" s="400"/>
      <c r="F35" s="401"/>
      <c r="G35" s="125" t="s">
        <v>40</v>
      </c>
      <c r="I35" s="17"/>
    </row>
    <row r="36" spans="1:9" ht="12" customHeight="1" x14ac:dyDescent="0.25">
      <c r="A36" s="124" t="s">
        <v>43</v>
      </c>
      <c r="B36" s="8"/>
      <c r="C36" s="400"/>
      <c r="D36" s="400"/>
      <c r="E36" s="400"/>
      <c r="F36" s="401"/>
      <c r="G36" s="125" t="s">
        <v>44</v>
      </c>
      <c r="I36" s="17"/>
    </row>
    <row r="37" spans="1:9" ht="24.95" customHeight="1" x14ac:dyDescent="0.25">
      <c r="A37" s="170" t="s">
        <v>45</v>
      </c>
      <c r="B37" s="385">
        <f>SUM(B38:B46)</f>
        <v>4950.9187699999993</v>
      </c>
      <c r="C37" s="386">
        <f t="shared" ref="C37:F37" si="4">SUM(C38:C46)</f>
        <v>4311.5154400000001</v>
      </c>
      <c r="D37" s="386">
        <f t="shared" si="4"/>
        <v>1423.6400899999999</v>
      </c>
      <c r="E37" s="386">
        <f t="shared" si="4"/>
        <v>1009.86493</v>
      </c>
      <c r="F37" s="389">
        <f t="shared" si="4"/>
        <v>997.65285999999992</v>
      </c>
      <c r="G37" s="212" t="s">
        <v>46</v>
      </c>
      <c r="I37" s="17"/>
    </row>
    <row r="38" spans="1:9" ht="12" customHeight="1" x14ac:dyDescent="0.25">
      <c r="A38" s="126" t="s">
        <v>47</v>
      </c>
      <c r="B38" s="7"/>
      <c r="C38" s="161"/>
      <c r="D38" s="161"/>
      <c r="E38" s="161"/>
      <c r="F38" s="139"/>
      <c r="G38" s="127" t="s">
        <v>48</v>
      </c>
      <c r="I38" s="17"/>
    </row>
    <row r="39" spans="1:9" ht="12" customHeight="1" x14ac:dyDescent="0.25">
      <c r="A39" s="126" t="s">
        <v>15</v>
      </c>
      <c r="B39" s="7"/>
      <c r="C39" s="161"/>
      <c r="D39" s="161"/>
      <c r="E39" s="161"/>
      <c r="F39" s="139"/>
      <c r="G39" s="127" t="s">
        <v>16</v>
      </c>
      <c r="I39" s="17"/>
    </row>
    <row r="40" spans="1:9" ht="12" customHeight="1" x14ac:dyDescent="0.25">
      <c r="A40" s="128" t="s">
        <v>83</v>
      </c>
      <c r="B40" s="7"/>
      <c r="C40" s="161"/>
      <c r="D40" s="161"/>
      <c r="E40" s="161"/>
      <c r="F40" s="139"/>
      <c r="G40" s="125" t="s">
        <v>34</v>
      </c>
      <c r="I40" s="17"/>
    </row>
    <row r="41" spans="1:9" ht="12" customHeight="1" x14ac:dyDescent="0.25">
      <c r="A41" s="126" t="s">
        <v>18</v>
      </c>
      <c r="B41" s="7"/>
      <c r="C41" s="161"/>
      <c r="D41" s="161"/>
      <c r="E41" s="161"/>
      <c r="F41" s="139"/>
      <c r="G41" s="127" t="s">
        <v>19</v>
      </c>
      <c r="I41" s="17"/>
    </row>
    <row r="42" spans="1:9" ht="12" customHeight="1" x14ac:dyDescent="0.25">
      <c r="A42" s="126" t="s">
        <v>20</v>
      </c>
      <c r="B42" s="7"/>
      <c r="C42" s="161"/>
      <c r="D42" s="161"/>
      <c r="E42" s="161"/>
      <c r="F42" s="139"/>
      <c r="G42" s="127" t="s">
        <v>21</v>
      </c>
      <c r="I42" s="17"/>
    </row>
    <row r="43" spans="1:9" ht="12" customHeight="1" x14ac:dyDescent="0.25">
      <c r="A43" s="126" t="s">
        <v>35</v>
      </c>
      <c r="B43" s="7">
        <v>3928.1851099999994</v>
      </c>
      <c r="C43" s="161">
        <v>3242.7831099999999</v>
      </c>
      <c r="D43" s="161">
        <v>435.62965999999994</v>
      </c>
      <c r="E43" s="161">
        <v>28.816229999999997</v>
      </c>
      <c r="F43" s="139">
        <v>13.101939999999999</v>
      </c>
      <c r="G43" s="127" t="s">
        <v>23</v>
      </c>
      <c r="I43" s="17"/>
    </row>
    <row r="44" spans="1:9" ht="12" customHeight="1" x14ac:dyDescent="0.25">
      <c r="A44" s="126" t="s">
        <v>26</v>
      </c>
      <c r="B44" s="7">
        <v>1022.73366</v>
      </c>
      <c r="C44" s="161">
        <v>1068.73233</v>
      </c>
      <c r="D44" s="161">
        <v>988.01042999999993</v>
      </c>
      <c r="E44" s="161">
        <v>981.04869999999994</v>
      </c>
      <c r="F44" s="139">
        <v>984.55091999999991</v>
      </c>
      <c r="G44" s="127" t="s">
        <v>27</v>
      </c>
      <c r="I44" s="17"/>
    </row>
    <row r="45" spans="1:9" ht="12" customHeight="1" x14ac:dyDescent="0.25">
      <c r="A45" s="126" t="s">
        <v>28</v>
      </c>
      <c r="B45" s="7"/>
      <c r="C45" s="161"/>
      <c r="D45" s="161"/>
      <c r="E45" s="161"/>
      <c r="F45" s="139"/>
      <c r="G45" s="127" t="s">
        <v>29</v>
      </c>
      <c r="I45" s="17"/>
    </row>
    <row r="46" spans="1:9" ht="12" customHeight="1" x14ac:dyDescent="0.25">
      <c r="A46" s="126" t="s">
        <v>78</v>
      </c>
      <c r="B46" s="7"/>
      <c r="C46" s="161"/>
      <c r="D46" s="161"/>
      <c r="E46" s="161"/>
      <c r="F46" s="139"/>
      <c r="G46" s="127" t="s">
        <v>81</v>
      </c>
      <c r="I46" s="17"/>
    </row>
    <row r="47" spans="1:9" ht="14.25" customHeight="1" x14ac:dyDescent="0.25">
      <c r="A47" s="169" t="s">
        <v>49</v>
      </c>
      <c r="B47" s="387"/>
      <c r="C47" s="388"/>
      <c r="D47" s="388"/>
      <c r="E47" s="388"/>
      <c r="F47" s="375"/>
      <c r="G47" s="218" t="s">
        <v>50</v>
      </c>
      <c r="I47" s="17"/>
    </row>
    <row r="48" spans="1:9" ht="24.95" customHeight="1" x14ac:dyDescent="0.25">
      <c r="A48" s="170" t="s">
        <v>51</v>
      </c>
      <c r="B48" s="385">
        <f>B12-B13+B23+B33-B37-B47</f>
        <v>18112.652349999997</v>
      </c>
      <c r="C48" s="386">
        <f t="shared" ref="C48:F48" si="5">C12-C13+C23+C33-C37-C47</f>
        <v>17417.753909999996</v>
      </c>
      <c r="D48" s="386">
        <f t="shared" si="5"/>
        <v>17010.215280000004</v>
      </c>
      <c r="E48" s="386">
        <f t="shared" si="5"/>
        <v>17555.060720000005</v>
      </c>
      <c r="F48" s="389">
        <f t="shared" si="5"/>
        <v>18215.79435</v>
      </c>
      <c r="G48" s="212" t="s">
        <v>52</v>
      </c>
      <c r="I48" s="17"/>
    </row>
    <row r="49" spans="1:9" ht="15" customHeight="1" x14ac:dyDescent="0.25">
      <c r="A49" s="169" t="s">
        <v>53</v>
      </c>
      <c r="B49" s="385">
        <f>B50+B52</f>
        <v>18112.524239999999</v>
      </c>
      <c r="C49" s="386">
        <f t="shared" ref="C49:F49" si="6">C50+C52</f>
        <v>17417.95205</v>
      </c>
      <c r="D49" s="386">
        <f t="shared" si="6"/>
        <v>17010.189140000002</v>
      </c>
      <c r="E49" s="386">
        <f t="shared" si="6"/>
        <v>17555.060720000001</v>
      </c>
      <c r="F49" s="389">
        <f t="shared" si="6"/>
        <v>18215.79435</v>
      </c>
      <c r="G49" s="218" t="s">
        <v>54</v>
      </c>
      <c r="I49" s="17"/>
    </row>
    <row r="50" spans="1:9" ht="24.95" customHeight="1" x14ac:dyDescent="0.25">
      <c r="A50" s="170" t="s">
        <v>55</v>
      </c>
      <c r="B50" s="390">
        <v>859.80484000000001</v>
      </c>
      <c r="C50" s="158">
        <v>1411.5984400000002</v>
      </c>
      <c r="D50" s="158">
        <v>749.50760000000002</v>
      </c>
      <c r="E50" s="158">
        <v>1449.6741999999999</v>
      </c>
      <c r="F50" s="167">
        <v>1141.6681600000002</v>
      </c>
      <c r="G50" s="212" t="s">
        <v>56</v>
      </c>
      <c r="I50" s="17"/>
    </row>
    <row r="51" spans="1:9" ht="12" customHeight="1" x14ac:dyDescent="0.25">
      <c r="A51" s="171" t="s">
        <v>57</v>
      </c>
      <c r="B51" s="7"/>
      <c r="C51" s="161"/>
      <c r="D51" s="161"/>
      <c r="E51" s="161"/>
      <c r="F51" s="139"/>
      <c r="G51" s="202" t="s">
        <v>58</v>
      </c>
      <c r="I51" s="17"/>
    </row>
    <row r="52" spans="1:9" ht="20.100000000000001" customHeight="1" x14ac:dyDescent="0.25">
      <c r="A52" s="170" t="s">
        <v>59</v>
      </c>
      <c r="B52" s="209">
        <f>SUM(B53:B58)</f>
        <v>17252.719399999998</v>
      </c>
      <c r="C52" s="148">
        <f t="shared" ref="C52:F52" si="7">SUM(C53:C58)</f>
        <v>16006.35361</v>
      </c>
      <c r="D52" s="148">
        <f t="shared" si="7"/>
        <v>16260.681540000001</v>
      </c>
      <c r="E52" s="148">
        <f t="shared" si="7"/>
        <v>16105.38652</v>
      </c>
      <c r="F52" s="166">
        <f t="shared" si="7"/>
        <v>17074.126189999999</v>
      </c>
      <c r="G52" s="212" t="s">
        <v>60</v>
      </c>
      <c r="I52" s="17"/>
    </row>
    <row r="53" spans="1:9" ht="12" customHeight="1" x14ac:dyDescent="0.25">
      <c r="A53" s="126" t="s">
        <v>61</v>
      </c>
      <c r="B53" s="36">
        <v>1533.5006699999999</v>
      </c>
      <c r="C53" s="131">
        <v>1494.1838600000001</v>
      </c>
      <c r="D53" s="131">
        <v>1412.2201600000003</v>
      </c>
      <c r="E53" s="131">
        <v>1377.2350299999998</v>
      </c>
      <c r="F53" s="14">
        <v>1338.7744199999997</v>
      </c>
      <c r="G53" s="127" t="s">
        <v>62</v>
      </c>
      <c r="I53" s="17"/>
    </row>
    <row r="54" spans="1:9" ht="12" customHeight="1" x14ac:dyDescent="0.25">
      <c r="A54" s="89" t="s">
        <v>63</v>
      </c>
      <c r="B54" s="7">
        <v>561.08330999999998</v>
      </c>
      <c r="C54" s="161">
        <v>496.49612999999999</v>
      </c>
      <c r="D54" s="161">
        <v>420.26914999999997</v>
      </c>
      <c r="E54" s="161">
        <v>440.50992999999994</v>
      </c>
      <c r="F54" s="13">
        <v>496.03442000000001</v>
      </c>
      <c r="G54" s="91" t="s">
        <v>64</v>
      </c>
      <c r="I54" s="17"/>
    </row>
    <row r="55" spans="1:9" ht="12" customHeight="1" x14ac:dyDescent="0.25">
      <c r="A55" s="89" t="s">
        <v>65</v>
      </c>
      <c r="B55" s="7">
        <v>13449.22027</v>
      </c>
      <c r="C55" s="161">
        <v>12406.073279999999</v>
      </c>
      <c r="D55" s="161">
        <v>13298.713379999999</v>
      </c>
      <c r="E55" s="161">
        <v>13085.57674</v>
      </c>
      <c r="F55" s="13">
        <v>13980.64581</v>
      </c>
      <c r="G55" s="91" t="s">
        <v>66</v>
      </c>
      <c r="I55" s="17"/>
    </row>
    <row r="56" spans="1:9" ht="12" customHeight="1" x14ac:dyDescent="0.25">
      <c r="A56" s="89" t="s">
        <v>67</v>
      </c>
      <c r="B56" s="7">
        <v>644.80015000000003</v>
      </c>
      <c r="C56" s="161">
        <v>421.16658999999999</v>
      </c>
      <c r="D56" s="161">
        <v>251.09380999999999</v>
      </c>
      <c r="E56" s="161">
        <v>265.35041000000001</v>
      </c>
      <c r="F56" s="139">
        <v>269.02532000000002</v>
      </c>
      <c r="G56" s="91" t="s">
        <v>68</v>
      </c>
      <c r="I56" s="17"/>
    </row>
    <row r="57" spans="1:9" ht="12" customHeight="1" x14ac:dyDescent="0.25">
      <c r="A57" s="89" t="s">
        <v>69</v>
      </c>
      <c r="B57" s="7">
        <v>587.10072999999988</v>
      </c>
      <c r="C57" s="161">
        <v>714.08076000000005</v>
      </c>
      <c r="D57" s="161">
        <v>552.90508999999997</v>
      </c>
      <c r="E57" s="161">
        <v>652.19247999999993</v>
      </c>
      <c r="F57" s="139">
        <v>626.54025000000001</v>
      </c>
      <c r="G57" s="91" t="s">
        <v>70</v>
      </c>
      <c r="I57" s="17"/>
    </row>
    <row r="58" spans="1:9" ht="12" customHeight="1" x14ac:dyDescent="0.25">
      <c r="A58" s="89" t="s">
        <v>30</v>
      </c>
      <c r="B58" s="7">
        <v>477.01427000000001</v>
      </c>
      <c r="C58" s="161">
        <v>474.35298999999998</v>
      </c>
      <c r="D58" s="161">
        <v>325.47994999999997</v>
      </c>
      <c r="E58" s="161">
        <v>284.52193</v>
      </c>
      <c r="F58" s="139">
        <v>363.10597000000001</v>
      </c>
      <c r="G58" s="91" t="s">
        <v>31</v>
      </c>
      <c r="I58" s="17"/>
    </row>
    <row r="59" spans="1:9" x14ac:dyDescent="0.25">
      <c r="A59" s="169" t="s">
        <v>71</v>
      </c>
      <c r="B59" s="209">
        <f>B48-B49</f>
        <v>0.12810999999783235</v>
      </c>
      <c r="C59" s="148">
        <f t="shared" ref="C59:F59" si="8">C48-C49</f>
        <v>-0.1981400000040594</v>
      </c>
      <c r="D59" s="148">
        <f t="shared" si="8"/>
        <v>2.61400000017602E-2</v>
      </c>
      <c r="E59" s="148">
        <f t="shared" si="8"/>
        <v>0</v>
      </c>
      <c r="F59" s="166">
        <f t="shared" si="8"/>
        <v>0</v>
      </c>
      <c r="G59" s="218" t="s">
        <v>72</v>
      </c>
      <c r="I59" s="19"/>
    </row>
  </sheetData>
  <mergeCells count="2">
    <mergeCell ref="B5:F5"/>
    <mergeCell ref="A3:G3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zoomScale="120" zoomScaleNormal="120" workbookViewId="0">
      <selection activeCell="J13" sqref="J13"/>
    </sheetView>
  </sheetViews>
  <sheetFormatPr defaultRowHeight="15" x14ac:dyDescent="0.25"/>
  <cols>
    <col min="1" max="1" width="26.140625" customWidth="1"/>
    <col min="2" max="6" width="7.7109375" customWidth="1"/>
    <col min="7" max="7" width="27.28515625" customWidth="1"/>
    <col min="8" max="8" width="6.42578125" customWidth="1"/>
  </cols>
  <sheetData>
    <row r="3" spans="1:9" ht="13.5" customHeight="1" x14ac:dyDescent="0.25">
      <c r="A3" s="440" t="s">
        <v>301</v>
      </c>
      <c r="B3" s="440"/>
      <c r="C3" s="440"/>
      <c r="D3" s="440"/>
      <c r="E3" s="440"/>
      <c r="F3" s="440"/>
      <c r="G3" s="440"/>
    </row>
    <row r="4" spans="1:9" ht="10.5" customHeight="1" x14ac:dyDescent="0.25">
      <c r="A4" s="1" t="s">
        <v>89</v>
      </c>
      <c r="B4" s="1"/>
      <c r="C4" s="4"/>
      <c r="D4" s="4"/>
      <c r="E4" s="4"/>
      <c r="F4" s="4"/>
      <c r="G4" s="397" t="s">
        <v>0</v>
      </c>
    </row>
    <row r="5" spans="1:9" ht="33" customHeight="1" x14ac:dyDescent="0.25">
      <c r="A5" s="197"/>
      <c r="B5" s="443" t="s">
        <v>302</v>
      </c>
      <c r="C5" s="444"/>
      <c r="D5" s="444"/>
      <c r="E5" s="444"/>
      <c r="F5" s="445"/>
      <c r="G5" s="198"/>
    </row>
    <row r="6" spans="1:9" ht="21" customHeight="1" x14ac:dyDescent="0.25">
      <c r="A6" s="199"/>
      <c r="B6" s="407">
        <v>2017</v>
      </c>
      <c r="C6" s="407">
        <v>2018</v>
      </c>
      <c r="D6" s="407">
        <v>2019</v>
      </c>
      <c r="E6" s="408">
        <v>2020</v>
      </c>
      <c r="F6" s="407">
        <v>2021</v>
      </c>
      <c r="G6" s="200"/>
    </row>
    <row r="7" spans="1:9" ht="12" customHeight="1" x14ac:dyDescent="0.25">
      <c r="A7" s="121" t="s">
        <v>1</v>
      </c>
      <c r="B7" s="344">
        <v>62.86</v>
      </c>
      <c r="C7" s="130">
        <v>97.497720000000001</v>
      </c>
      <c r="D7" s="130">
        <v>76.18956</v>
      </c>
      <c r="E7" s="130">
        <v>103.645</v>
      </c>
      <c r="F7" s="15">
        <v>98.972622000000001</v>
      </c>
      <c r="G7" s="123" t="s">
        <v>2</v>
      </c>
      <c r="I7" s="18"/>
    </row>
    <row r="8" spans="1:9" ht="12" customHeight="1" x14ac:dyDescent="0.25">
      <c r="A8" s="121" t="s">
        <v>3</v>
      </c>
      <c r="B8" s="345"/>
      <c r="C8" s="21"/>
      <c r="D8" s="402"/>
      <c r="E8" s="402"/>
      <c r="F8" s="368"/>
      <c r="G8" s="122" t="s">
        <v>4</v>
      </c>
      <c r="I8" s="19"/>
    </row>
    <row r="9" spans="1:9" ht="12" customHeight="1" x14ac:dyDescent="0.25">
      <c r="A9" s="121" t="s">
        <v>5</v>
      </c>
      <c r="B9" s="345"/>
      <c r="C9" s="21"/>
      <c r="D9" s="403"/>
      <c r="E9" s="403"/>
      <c r="F9" s="369"/>
      <c r="G9" s="122" t="s">
        <v>6</v>
      </c>
      <c r="I9" s="19"/>
    </row>
    <row r="10" spans="1:9" ht="12" customHeight="1" x14ac:dyDescent="0.25">
      <c r="A10" s="121" t="s">
        <v>7</v>
      </c>
      <c r="B10" s="345"/>
      <c r="C10" s="21"/>
      <c r="D10" s="402"/>
      <c r="E10" s="402"/>
      <c r="F10" s="368"/>
      <c r="G10" s="123" t="s">
        <v>8</v>
      </c>
      <c r="I10" s="19"/>
    </row>
    <row r="11" spans="1:9" ht="12" customHeight="1" x14ac:dyDescent="0.25">
      <c r="A11" s="121" t="s">
        <v>9</v>
      </c>
      <c r="B11" s="345"/>
      <c r="C11" s="21"/>
      <c r="D11" s="402"/>
      <c r="E11" s="402"/>
      <c r="F11" s="368"/>
      <c r="G11" s="123" t="s">
        <v>10</v>
      </c>
      <c r="I11" s="19"/>
    </row>
    <row r="12" spans="1:9" ht="15.75" customHeight="1" x14ac:dyDescent="0.25">
      <c r="A12" s="168" t="s">
        <v>11</v>
      </c>
      <c r="B12" s="346">
        <f>B7+B8-B9+B10-B11</f>
        <v>62.86</v>
      </c>
      <c r="C12" s="137">
        <f>C7+C8-C9+C10-C11</f>
        <v>97.497720000000001</v>
      </c>
      <c r="D12" s="137">
        <f>D7+D8-D9+D10-D11</f>
        <v>76.18956</v>
      </c>
      <c r="E12" s="137">
        <f>E7+E8-E9+E10-E11</f>
        <v>103.645</v>
      </c>
      <c r="F12" s="164">
        <f>F7+F8-F9+F10-F11</f>
        <v>98.972622000000001</v>
      </c>
      <c r="G12" s="206" t="s">
        <v>12</v>
      </c>
      <c r="I12" s="18"/>
    </row>
    <row r="13" spans="1:9" ht="15" customHeight="1" x14ac:dyDescent="0.25">
      <c r="A13" s="168" t="s">
        <v>13</v>
      </c>
      <c r="B13" s="346">
        <f>SUM(B14:B22)</f>
        <v>62.86</v>
      </c>
      <c r="C13" s="137">
        <f>SUM(C14:C22)</f>
        <v>97.497720000000001</v>
      </c>
      <c r="D13" s="137">
        <f>SUM(D14:D22)</f>
        <v>76.18956</v>
      </c>
      <c r="E13" s="137">
        <f>SUM(E14:E22)</f>
        <v>103.645</v>
      </c>
      <c r="F13" s="164">
        <f>SUM(F14:F22)</f>
        <v>49.396172</v>
      </c>
      <c r="G13" s="206" t="s">
        <v>14</v>
      </c>
      <c r="I13" s="18"/>
    </row>
    <row r="14" spans="1:9" ht="12" customHeight="1" x14ac:dyDescent="0.25">
      <c r="A14" s="126" t="s">
        <v>15</v>
      </c>
      <c r="B14" s="345"/>
      <c r="C14" s="21"/>
      <c r="D14" s="404"/>
      <c r="E14" s="404"/>
      <c r="F14" s="370"/>
      <c r="G14" s="127" t="s">
        <v>16</v>
      </c>
      <c r="I14" s="19"/>
    </row>
    <row r="15" spans="1:9" ht="12" customHeight="1" x14ac:dyDescent="0.25">
      <c r="A15" s="128" t="s">
        <v>83</v>
      </c>
      <c r="B15" s="345"/>
      <c r="C15" s="21"/>
      <c r="D15" s="405"/>
      <c r="E15" s="405"/>
      <c r="F15" s="371"/>
      <c r="G15" s="125" t="s">
        <v>17</v>
      </c>
      <c r="I15" s="19"/>
    </row>
    <row r="16" spans="1:9" ht="12" customHeight="1" x14ac:dyDescent="0.25">
      <c r="A16" s="126" t="s">
        <v>18</v>
      </c>
      <c r="B16" s="345">
        <v>62.86</v>
      </c>
      <c r="C16" s="21">
        <v>97.497720000000001</v>
      </c>
      <c r="D16" s="404">
        <v>76.18956</v>
      </c>
      <c r="E16" s="404">
        <v>103.645</v>
      </c>
      <c r="F16" s="370">
        <v>49.396172</v>
      </c>
      <c r="G16" s="127" t="s">
        <v>19</v>
      </c>
      <c r="I16" s="18"/>
    </row>
    <row r="17" spans="1:9" ht="12" customHeight="1" x14ac:dyDescent="0.25">
      <c r="A17" s="126" t="s">
        <v>20</v>
      </c>
      <c r="B17" s="345"/>
      <c r="C17" s="21"/>
      <c r="D17" s="135"/>
      <c r="E17" s="135"/>
      <c r="F17" s="372"/>
      <c r="G17" s="127" t="s">
        <v>21</v>
      </c>
      <c r="I17" s="19"/>
    </row>
    <row r="18" spans="1:9" ht="12" customHeight="1" x14ac:dyDescent="0.25">
      <c r="A18" s="126" t="s">
        <v>22</v>
      </c>
      <c r="B18" s="345"/>
      <c r="C18" s="21"/>
      <c r="D18" s="136"/>
      <c r="E18" s="136"/>
      <c r="F18" s="373"/>
      <c r="G18" s="127" t="s">
        <v>23</v>
      </c>
      <c r="I18" s="19"/>
    </row>
    <row r="19" spans="1:9" ht="12" customHeight="1" x14ac:dyDescent="0.25">
      <c r="A19" s="126" t="s">
        <v>24</v>
      </c>
      <c r="B19" s="345"/>
      <c r="C19" s="21"/>
      <c r="D19" s="136"/>
      <c r="E19" s="136"/>
      <c r="F19" s="373"/>
      <c r="G19" s="127" t="s">
        <v>25</v>
      </c>
      <c r="I19" s="19"/>
    </row>
    <row r="20" spans="1:9" ht="12" customHeight="1" x14ac:dyDescent="0.25">
      <c r="A20" s="126" t="s">
        <v>26</v>
      </c>
      <c r="B20" s="345"/>
      <c r="C20" s="21"/>
      <c r="D20" s="136"/>
      <c r="E20" s="136"/>
      <c r="F20" s="373"/>
      <c r="G20" s="127" t="s">
        <v>27</v>
      </c>
      <c r="I20" s="19"/>
    </row>
    <row r="21" spans="1:9" ht="12" customHeight="1" x14ac:dyDescent="0.25">
      <c r="A21" s="126" t="s">
        <v>28</v>
      </c>
      <c r="B21" s="345"/>
      <c r="C21" s="21"/>
      <c r="D21" s="136"/>
      <c r="E21" s="136"/>
      <c r="F21" s="373"/>
      <c r="G21" s="127" t="s">
        <v>29</v>
      </c>
      <c r="I21" s="19"/>
    </row>
    <row r="22" spans="1:9" ht="12" customHeight="1" x14ac:dyDescent="0.25">
      <c r="A22" s="126" t="s">
        <v>80</v>
      </c>
      <c r="B22" s="345"/>
      <c r="C22" s="21"/>
      <c r="D22" s="136"/>
      <c r="E22" s="136"/>
      <c r="F22" s="373"/>
      <c r="G22" s="127" t="s">
        <v>81</v>
      </c>
      <c r="I22" s="19"/>
    </row>
    <row r="23" spans="1:9" ht="19.5" customHeight="1" x14ac:dyDescent="0.25">
      <c r="A23" s="168" t="s">
        <v>32</v>
      </c>
      <c r="B23" s="329">
        <f>SUM(B24:B32)</f>
        <v>0</v>
      </c>
      <c r="C23" s="149">
        <f>SUM(C24:C32)</f>
        <v>0</v>
      </c>
      <c r="D23" s="149">
        <f>SUM(D24:D32)</f>
        <v>0</v>
      </c>
      <c r="E23" s="149">
        <f>SUM(E24:E32)</f>
        <v>0</v>
      </c>
      <c r="F23" s="374">
        <f>SUM(F24:F32)</f>
        <v>0</v>
      </c>
      <c r="G23" s="206" t="s">
        <v>33</v>
      </c>
      <c r="I23" s="19"/>
    </row>
    <row r="24" spans="1:9" ht="12" customHeight="1" x14ac:dyDescent="0.25">
      <c r="A24" s="126" t="s">
        <v>15</v>
      </c>
      <c r="B24" s="345"/>
      <c r="C24" s="21"/>
      <c r="D24" s="136"/>
      <c r="E24" s="136"/>
      <c r="F24" s="373"/>
      <c r="G24" s="127" t="s">
        <v>16</v>
      </c>
      <c r="I24" s="19"/>
    </row>
    <row r="25" spans="1:9" ht="12" customHeight="1" x14ac:dyDescent="0.25">
      <c r="A25" s="128" t="s">
        <v>83</v>
      </c>
      <c r="B25" s="345"/>
      <c r="C25" s="21"/>
      <c r="D25" s="136"/>
      <c r="E25" s="136"/>
      <c r="F25" s="373"/>
      <c r="G25" s="125" t="s">
        <v>34</v>
      </c>
      <c r="I25" s="19"/>
    </row>
    <row r="26" spans="1:9" ht="12" customHeight="1" x14ac:dyDescent="0.25">
      <c r="A26" s="126" t="s">
        <v>18</v>
      </c>
      <c r="B26" s="345"/>
      <c r="C26" s="21"/>
      <c r="D26" s="136"/>
      <c r="E26" s="136"/>
      <c r="F26" s="373"/>
      <c r="G26" s="127" t="s">
        <v>19</v>
      </c>
      <c r="I26" s="19"/>
    </row>
    <row r="27" spans="1:9" ht="12" customHeight="1" x14ac:dyDescent="0.25">
      <c r="A27" s="126" t="s">
        <v>20</v>
      </c>
      <c r="B27" s="345"/>
      <c r="C27" s="21"/>
      <c r="D27" s="136"/>
      <c r="E27" s="136"/>
      <c r="F27" s="373"/>
      <c r="G27" s="127" t="s">
        <v>21</v>
      </c>
      <c r="I27" s="19"/>
    </row>
    <row r="28" spans="1:9" ht="12" customHeight="1" x14ac:dyDescent="0.25">
      <c r="A28" s="126" t="s">
        <v>35</v>
      </c>
      <c r="B28" s="345"/>
      <c r="C28" s="21"/>
      <c r="D28" s="136"/>
      <c r="E28" s="136"/>
      <c r="F28" s="373"/>
      <c r="G28" s="127" t="s">
        <v>23</v>
      </c>
      <c r="I28" s="19"/>
    </row>
    <row r="29" spans="1:9" ht="12" customHeight="1" x14ac:dyDescent="0.25">
      <c r="A29" s="126" t="s">
        <v>24</v>
      </c>
      <c r="B29" s="345"/>
      <c r="C29" s="21"/>
      <c r="D29" s="136"/>
      <c r="E29" s="136"/>
      <c r="F29" s="373"/>
      <c r="G29" s="127" t="s">
        <v>25</v>
      </c>
      <c r="I29" s="19"/>
    </row>
    <row r="30" spans="1:9" ht="12" customHeight="1" x14ac:dyDescent="0.25">
      <c r="A30" s="126" t="s">
        <v>36</v>
      </c>
      <c r="B30" s="345"/>
      <c r="C30" s="21"/>
      <c r="D30" s="136"/>
      <c r="E30" s="136"/>
      <c r="F30" s="373"/>
      <c r="G30" s="127" t="s">
        <v>27</v>
      </c>
      <c r="I30" s="19"/>
    </row>
    <row r="31" spans="1:9" ht="12" customHeight="1" x14ac:dyDescent="0.25">
      <c r="A31" s="126" t="s">
        <v>28</v>
      </c>
      <c r="B31" s="345"/>
      <c r="C31" s="21"/>
      <c r="D31" s="136"/>
      <c r="E31" s="136"/>
      <c r="F31" s="373"/>
      <c r="G31" s="127" t="s">
        <v>29</v>
      </c>
      <c r="I31" s="19"/>
    </row>
    <row r="32" spans="1:9" ht="12" customHeight="1" x14ac:dyDescent="0.25">
      <c r="A32" s="126" t="s">
        <v>80</v>
      </c>
      <c r="B32" s="345"/>
      <c r="C32" s="21"/>
      <c r="D32" s="136"/>
      <c r="E32" s="136"/>
      <c r="F32" s="373"/>
      <c r="G32" s="127" t="s">
        <v>81</v>
      </c>
      <c r="I32" s="19"/>
    </row>
    <row r="33" spans="1:9" ht="15" customHeight="1" x14ac:dyDescent="0.25">
      <c r="A33" s="169" t="s">
        <v>37</v>
      </c>
      <c r="B33" s="210">
        <f>B34+B35+B36</f>
        <v>0</v>
      </c>
      <c r="C33" s="151">
        <f>C34+C35+C36</f>
        <v>0</v>
      </c>
      <c r="D33" s="149">
        <f>D34+D35+D36</f>
        <v>0</v>
      </c>
      <c r="E33" s="149">
        <f>E34+E35+E36</f>
        <v>0</v>
      </c>
      <c r="F33" s="374">
        <f>F34+F35+F36</f>
        <v>0</v>
      </c>
      <c r="G33" s="212" t="s">
        <v>38</v>
      </c>
      <c r="I33" s="19"/>
    </row>
    <row r="34" spans="1:9" ht="12" customHeight="1" x14ac:dyDescent="0.25">
      <c r="A34" s="124" t="s">
        <v>41</v>
      </c>
      <c r="B34" s="345"/>
      <c r="C34" s="21"/>
      <c r="D34" s="136"/>
      <c r="E34" s="136"/>
      <c r="F34" s="373"/>
      <c r="G34" s="125" t="s">
        <v>42</v>
      </c>
      <c r="I34" s="19"/>
    </row>
    <row r="35" spans="1:9" ht="12" customHeight="1" x14ac:dyDescent="0.25">
      <c r="A35" s="128" t="s">
        <v>39</v>
      </c>
      <c r="B35" s="345"/>
      <c r="C35" s="21"/>
      <c r="D35" s="136"/>
      <c r="E35" s="136"/>
      <c r="F35" s="373"/>
      <c r="G35" s="125" t="s">
        <v>40</v>
      </c>
      <c r="I35" s="19"/>
    </row>
    <row r="36" spans="1:9" ht="12" customHeight="1" x14ac:dyDescent="0.25">
      <c r="A36" s="124" t="s">
        <v>43</v>
      </c>
      <c r="B36" s="345"/>
      <c r="C36" s="21"/>
      <c r="D36" s="136"/>
      <c r="E36" s="136"/>
      <c r="F36" s="373"/>
      <c r="G36" s="125" t="s">
        <v>44</v>
      </c>
      <c r="I36" s="19"/>
    </row>
    <row r="37" spans="1:9" ht="20.25" customHeight="1" x14ac:dyDescent="0.25">
      <c r="A37" s="170" t="s">
        <v>45</v>
      </c>
      <c r="B37" s="328">
        <f>SUM(B38:B46)</f>
        <v>0</v>
      </c>
      <c r="C37" s="144">
        <f>SUM(C38:C46)</f>
        <v>0</v>
      </c>
      <c r="D37" s="137">
        <f>SUM(D38:D46)</f>
        <v>0</v>
      </c>
      <c r="E37" s="137">
        <f>SUM(E38:E46)</f>
        <v>0</v>
      </c>
      <c r="F37" s="164">
        <f>SUM(F38:F46)</f>
        <v>0</v>
      </c>
      <c r="G37" s="212" t="s">
        <v>46</v>
      </c>
      <c r="I37" s="19"/>
    </row>
    <row r="38" spans="1:9" ht="12" customHeight="1" x14ac:dyDescent="0.25">
      <c r="A38" s="126" t="s">
        <v>47</v>
      </c>
      <c r="B38" s="345"/>
      <c r="C38" s="21"/>
      <c r="D38" s="136"/>
      <c r="E38" s="136"/>
      <c r="F38" s="373"/>
      <c r="G38" s="127" t="s">
        <v>48</v>
      </c>
      <c r="I38" s="19"/>
    </row>
    <row r="39" spans="1:9" ht="12" customHeight="1" x14ac:dyDescent="0.25">
      <c r="A39" s="126" t="s">
        <v>15</v>
      </c>
      <c r="B39" s="345"/>
      <c r="C39" s="21"/>
      <c r="D39" s="136"/>
      <c r="E39" s="136"/>
      <c r="F39" s="373"/>
      <c r="G39" s="127" t="s">
        <v>16</v>
      </c>
      <c r="I39" s="19"/>
    </row>
    <row r="40" spans="1:9" ht="12" customHeight="1" x14ac:dyDescent="0.25">
      <c r="A40" s="128" t="s">
        <v>83</v>
      </c>
      <c r="B40" s="345"/>
      <c r="C40" s="21"/>
      <c r="D40" s="136"/>
      <c r="E40" s="136"/>
      <c r="F40" s="373"/>
      <c r="G40" s="125" t="s">
        <v>34</v>
      </c>
      <c r="I40" s="19"/>
    </row>
    <row r="41" spans="1:9" ht="12" customHeight="1" x14ac:dyDescent="0.25">
      <c r="A41" s="126" t="s">
        <v>18</v>
      </c>
      <c r="B41" s="345"/>
      <c r="C41" s="21"/>
      <c r="D41" s="136"/>
      <c r="E41" s="136"/>
      <c r="F41" s="373"/>
      <c r="G41" s="127" t="s">
        <v>19</v>
      </c>
      <c r="I41" s="19"/>
    </row>
    <row r="42" spans="1:9" ht="12" customHeight="1" x14ac:dyDescent="0.25">
      <c r="A42" s="126" t="s">
        <v>20</v>
      </c>
      <c r="B42" s="345"/>
      <c r="C42" s="21"/>
      <c r="D42" s="136"/>
      <c r="E42" s="136"/>
      <c r="F42" s="373"/>
      <c r="G42" s="127" t="s">
        <v>21</v>
      </c>
      <c r="I42" s="19"/>
    </row>
    <row r="43" spans="1:9" ht="12" customHeight="1" x14ac:dyDescent="0.25">
      <c r="A43" s="126" t="s">
        <v>35</v>
      </c>
      <c r="B43" s="345"/>
      <c r="C43" s="21"/>
      <c r="D43" s="136"/>
      <c r="E43" s="136"/>
      <c r="F43" s="373"/>
      <c r="G43" s="127" t="s">
        <v>23</v>
      </c>
      <c r="I43" s="19"/>
    </row>
    <row r="44" spans="1:9" ht="12" customHeight="1" x14ac:dyDescent="0.25">
      <c r="A44" s="126" t="s">
        <v>26</v>
      </c>
      <c r="B44" s="345"/>
      <c r="C44" s="21"/>
      <c r="D44" s="136"/>
      <c r="E44" s="136"/>
      <c r="F44" s="373"/>
      <c r="G44" s="127" t="s">
        <v>27</v>
      </c>
      <c r="I44" s="19"/>
    </row>
    <row r="45" spans="1:9" ht="12" customHeight="1" x14ac:dyDescent="0.25">
      <c r="A45" s="126" t="s">
        <v>28</v>
      </c>
      <c r="B45" s="345"/>
      <c r="C45" s="21"/>
      <c r="D45" s="136"/>
      <c r="E45" s="136"/>
      <c r="F45" s="373"/>
      <c r="G45" s="127" t="s">
        <v>29</v>
      </c>
      <c r="I45" s="19"/>
    </row>
    <row r="46" spans="1:9" ht="12" customHeight="1" x14ac:dyDescent="0.25">
      <c r="A46" s="126" t="s">
        <v>80</v>
      </c>
      <c r="B46" s="345"/>
      <c r="C46" s="21"/>
      <c r="D46" s="136"/>
      <c r="E46" s="136"/>
      <c r="F46" s="373"/>
      <c r="G46" s="127" t="s">
        <v>81</v>
      </c>
      <c r="I46" s="19"/>
    </row>
    <row r="47" spans="1:9" ht="13.5" customHeight="1" x14ac:dyDescent="0.25">
      <c r="A47" s="169" t="s">
        <v>49</v>
      </c>
      <c r="B47" s="346"/>
      <c r="C47" s="137"/>
      <c r="D47" s="149"/>
      <c r="E47" s="149"/>
      <c r="F47" s="374"/>
      <c r="G47" s="218" t="s">
        <v>50</v>
      </c>
      <c r="I47" s="19"/>
    </row>
    <row r="48" spans="1:9" ht="18.75" customHeight="1" x14ac:dyDescent="0.25">
      <c r="A48" s="170" t="s">
        <v>51</v>
      </c>
      <c r="B48" s="328">
        <f>B12-B13+B23+B33-B37-B47</f>
        <v>0</v>
      </c>
      <c r="C48" s="144">
        <f>C12-C13+C23+C33-C37-C47</f>
        <v>0</v>
      </c>
      <c r="D48" s="137">
        <f>D12-D13+D23+D33-D37-D47</f>
        <v>0</v>
      </c>
      <c r="E48" s="137">
        <f>E12-E13+E23+E33-E37-E47</f>
        <v>0</v>
      </c>
      <c r="F48" s="164">
        <f>F12-F13+F23+F33-F37-F47</f>
        <v>49.576450000000001</v>
      </c>
      <c r="G48" s="212" t="s">
        <v>52</v>
      </c>
      <c r="I48" s="17"/>
    </row>
    <row r="49" spans="1:9" x14ac:dyDescent="0.25">
      <c r="A49" s="169" t="s">
        <v>53</v>
      </c>
      <c r="B49" s="329">
        <f>B50+B52</f>
        <v>0</v>
      </c>
      <c r="C49" s="149">
        <f>C50+C52</f>
        <v>0</v>
      </c>
      <c r="D49" s="149">
        <f>D50+D52</f>
        <v>0</v>
      </c>
      <c r="E49" s="149">
        <f>E50+E52</f>
        <v>0</v>
      </c>
      <c r="F49" s="165">
        <f>F50+F52</f>
        <v>49.576450000000001</v>
      </c>
      <c r="G49" s="218" t="s">
        <v>54</v>
      </c>
      <c r="I49" s="17"/>
    </row>
    <row r="50" spans="1:9" ht="16.5" customHeight="1" x14ac:dyDescent="0.25">
      <c r="A50" s="170" t="s">
        <v>55</v>
      </c>
      <c r="B50" s="346"/>
      <c r="C50" s="137"/>
      <c r="D50" s="144"/>
      <c r="E50" s="144"/>
      <c r="F50" s="164"/>
      <c r="G50" s="212" t="s">
        <v>56</v>
      </c>
      <c r="I50" s="17"/>
    </row>
    <row r="51" spans="1:9" ht="11.25" customHeight="1" x14ac:dyDescent="0.25">
      <c r="A51" s="171" t="s">
        <v>57</v>
      </c>
      <c r="B51" s="394"/>
      <c r="C51" s="159"/>
      <c r="D51" s="138"/>
      <c r="E51" s="138"/>
      <c r="F51" s="326"/>
      <c r="G51" s="202" t="s">
        <v>58</v>
      </c>
      <c r="I51" s="17"/>
    </row>
    <row r="52" spans="1:9" ht="17.25" customHeight="1" x14ac:dyDescent="0.25">
      <c r="A52" s="170" t="s">
        <v>59</v>
      </c>
      <c r="B52" s="328">
        <f>SUM(B53:B58)</f>
        <v>0</v>
      </c>
      <c r="C52" s="144">
        <f>SUM(C53:C58)</f>
        <v>0</v>
      </c>
      <c r="D52" s="144">
        <f>SUM(D53:D58)</f>
        <v>0</v>
      </c>
      <c r="E52" s="144">
        <f>SUM(E53:E58)</f>
        <v>0</v>
      </c>
      <c r="F52" s="164">
        <f>SUM(F53:F58)</f>
        <v>49.576450000000001</v>
      </c>
      <c r="G52" s="212" t="s">
        <v>60</v>
      </c>
      <c r="I52" s="17"/>
    </row>
    <row r="53" spans="1:9" ht="12" customHeight="1" x14ac:dyDescent="0.25">
      <c r="A53" s="126" t="s">
        <v>61</v>
      </c>
      <c r="B53" s="345"/>
      <c r="C53" s="21"/>
      <c r="D53" s="136"/>
      <c r="E53" s="136"/>
      <c r="F53" s="371">
        <v>49.576450000000001</v>
      </c>
      <c r="G53" s="127" t="s">
        <v>62</v>
      </c>
      <c r="I53" s="17"/>
    </row>
    <row r="54" spans="1:9" ht="12" customHeight="1" x14ac:dyDescent="0.25">
      <c r="A54" s="89" t="s">
        <v>63</v>
      </c>
      <c r="B54" s="345"/>
      <c r="C54" s="21"/>
      <c r="D54" s="136"/>
      <c r="E54" s="136"/>
      <c r="F54" s="373"/>
      <c r="G54" s="91" t="s">
        <v>64</v>
      </c>
      <c r="I54" s="17"/>
    </row>
    <row r="55" spans="1:9" ht="12" customHeight="1" x14ac:dyDescent="0.25">
      <c r="A55" s="89" t="s">
        <v>65</v>
      </c>
      <c r="B55" s="345"/>
      <c r="C55" s="21"/>
      <c r="D55" s="136"/>
      <c r="E55" s="136"/>
      <c r="F55" s="373"/>
      <c r="G55" s="91" t="s">
        <v>66</v>
      </c>
      <c r="I55" s="19"/>
    </row>
    <row r="56" spans="1:9" ht="12" customHeight="1" x14ac:dyDescent="0.25">
      <c r="A56" s="89" t="s">
        <v>67</v>
      </c>
      <c r="B56" s="345"/>
      <c r="C56" s="21"/>
      <c r="D56" s="136"/>
      <c r="E56" s="136"/>
      <c r="F56" s="373"/>
      <c r="G56" s="91" t="s">
        <v>68</v>
      </c>
      <c r="I56" s="19"/>
    </row>
    <row r="57" spans="1:9" ht="12" customHeight="1" x14ac:dyDescent="0.25">
      <c r="A57" s="89" t="s">
        <v>69</v>
      </c>
      <c r="B57" s="345"/>
      <c r="C57" s="21"/>
      <c r="D57" s="136"/>
      <c r="E57" s="136"/>
      <c r="F57" s="373"/>
      <c r="G57" s="91" t="s">
        <v>70</v>
      </c>
      <c r="I57" s="19"/>
    </row>
    <row r="58" spans="1:9" ht="12" customHeight="1" x14ac:dyDescent="0.25">
      <c r="A58" s="89" t="s">
        <v>30</v>
      </c>
      <c r="B58" s="345"/>
      <c r="C58" s="21"/>
      <c r="D58" s="136"/>
      <c r="E58" s="136"/>
      <c r="F58" s="373"/>
      <c r="G58" s="91" t="s">
        <v>31</v>
      </c>
      <c r="I58" s="19"/>
    </row>
    <row r="59" spans="1:9" x14ac:dyDescent="0.25">
      <c r="A59" s="169" t="s">
        <v>71</v>
      </c>
      <c r="B59" s="328">
        <f>B48-B49</f>
        <v>0</v>
      </c>
      <c r="C59" s="144">
        <f>C48-C49</f>
        <v>0</v>
      </c>
      <c r="D59" s="163">
        <f>D48-D49</f>
        <v>0</v>
      </c>
      <c r="E59" s="163">
        <f>E48-E49</f>
        <v>0</v>
      </c>
      <c r="F59" s="406">
        <f>F48-F49</f>
        <v>0</v>
      </c>
      <c r="G59" s="218" t="s">
        <v>72</v>
      </c>
      <c r="I59" s="19"/>
    </row>
  </sheetData>
  <mergeCells count="2">
    <mergeCell ref="A3:G3"/>
    <mergeCell ref="B5:F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9"/>
  <sheetViews>
    <sheetView zoomScale="120" zoomScaleNormal="120" workbookViewId="0"/>
  </sheetViews>
  <sheetFormatPr defaultRowHeight="15" x14ac:dyDescent="0.25"/>
  <cols>
    <col min="1" max="1" width="24.5703125" customWidth="1"/>
    <col min="2" max="11" width="8.28515625" customWidth="1"/>
    <col min="12" max="12" width="21.140625" customWidth="1"/>
  </cols>
  <sheetData>
    <row r="3" spans="1:19" x14ac:dyDescent="0.25">
      <c r="A3" s="447" t="s">
        <v>305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</row>
    <row r="4" spans="1:19" x14ac:dyDescent="0.25">
      <c r="A4" s="446" t="s">
        <v>306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</row>
    <row r="5" spans="1:19" ht="29.25" customHeight="1" x14ac:dyDescent="0.25">
      <c r="A5" s="448"/>
      <c r="B5" s="452" t="s">
        <v>144</v>
      </c>
      <c r="C5" s="453"/>
      <c r="D5" s="452" t="s">
        <v>143</v>
      </c>
      <c r="E5" s="454"/>
      <c r="F5" s="452" t="s">
        <v>142</v>
      </c>
      <c r="G5" s="454"/>
      <c r="H5" s="452" t="s">
        <v>140</v>
      </c>
      <c r="I5" s="454"/>
      <c r="J5" s="452" t="s">
        <v>141</v>
      </c>
      <c r="K5" s="455"/>
      <c r="L5" s="450"/>
    </row>
    <row r="6" spans="1:19" ht="28.5" customHeight="1" x14ac:dyDescent="0.25">
      <c r="A6" s="449"/>
      <c r="B6" s="87" t="s">
        <v>90</v>
      </c>
      <c r="C6" s="87" t="s">
        <v>93</v>
      </c>
      <c r="D6" s="87" t="s">
        <v>90</v>
      </c>
      <c r="E6" s="87" t="s">
        <v>93</v>
      </c>
      <c r="F6" s="411" t="s">
        <v>303</v>
      </c>
      <c r="G6" s="87" t="s">
        <v>93</v>
      </c>
      <c r="H6" s="87" t="s">
        <v>90</v>
      </c>
      <c r="I6" s="87" t="s">
        <v>93</v>
      </c>
      <c r="J6" s="411" t="s">
        <v>304</v>
      </c>
      <c r="K6" s="88" t="s">
        <v>93</v>
      </c>
      <c r="L6" s="451"/>
    </row>
    <row r="7" spans="1:19" ht="15" customHeight="1" x14ac:dyDescent="0.25">
      <c r="A7" s="409" t="s">
        <v>91</v>
      </c>
      <c r="B7" s="412">
        <f>SUM(B8:B11)</f>
        <v>6605174</v>
      </c>
      <c r="C7" s="412">
        <f>SUM(C8:C11)</f>
        <v>55555</v>
      </c>
      <c r="D7" s="412">
        <f t="shared" ref="D7:K7" si="0">SUM(D8:D11)</f>
        <v>7325</v>
      </c>
      <c r="E7" s="412">
        <f t="shared" si="0"/>
        <v>294</v>
      </c>
      <c r="F7" s="412">
        <f t="shared" si="0"/>
        <v>1963</v>
      </c>
      <c r="G7" s="412">
        <f t="shared" si="0"/>
        <v>65</v>
      </c>
      <c r="H7" s="412">
        <f t="shared" si="0"/>
        <v>139602</v>
      </c>
      <c r="I7" s="412">
        <f t="shared" si="0"/>
        <v>1341</v>
      </c>
      <c r="J7" s="412">
        <f t="shared" si="0"/>
        <v>1918</v>
      </c>
      <c r="K7" s="412">
        <f t="shared" si="0"/>
        <v>49</v>
      </c>
      <c r="L7" s="410" t="s">
        <v>94</v>
      </c>
    </row>
    <row r="8" spans="1:19" ht="15" customHeight="1" x14ac:dyDescent="0.25">
      <c r="A8" s="89" t="s">
        <v>15</v>
      </c>
      <c r="B8" s="413">
        <v>6537118</v>
      </c>
      <c r="C8" s="413">
        <v>54803</v>
      </c>
      <c r="D8" s="413">
        <v>5414</v>
      </c>
      <c r="E8" s="413">
        <v>217</v>
      </c>
      <c r="F8" s="413"/>
      <c r="G8" s="413"/>
      <c r="H8" s="413"/>
      <c r="I8" s="413"/>
      <c r="J8" s="413"/>
      <c r="K8" s="413"/>
      <c r="L8" s="91" t="s">
        <v>16</v>
      </c>
    </row>
    <row r="9" spans="1:19" ht="15" customHeight="1" x14ac:dyDescent="0.25">
      <c r="A9" s="90" t="s">
        <v>92</v>
      </c>
      <c r="B9" s="413"/>
      <c r="C9" s="413"/>
      <c r="D9" s="413"/>
      <c r="E9" s="413"/>
      <c r="F9" s="413"/>
      <c r="G9" s="413"/>
      <c r="H9" s="413">
        <v>31398</v>
      </c>
      <c r="I9" s="413">
        <v>257</v>
      </c>
      <c r="J9" s="413"/>
      <c r="K9" s="413"/>
      <c r="L9" s="92" t="s">
        <v>95</v>
      </c>
    </row>
    <row r="10" spans="1:19" ht="15" customHeight="1" x14ac:dyDescent="0.25">
      <c r="A10" s="89" t="s">
        <v>20</v>
      </c>
      <c r="B10" s="413">
        <v>51742</v>
      </c>
      <c r="C10" s="413">
        <v>468</v>
      </c>
      <c r="D10" s="413">
        <v>1911</v>
      </c>
      <c r="E10" s="414">
        <v>77</v>
      </c>
      <c r="F10" s="414">
        <v>1963</v>
      </c>
      <c r="G10" s="413">
        <v>65</v>
      </c>
      <c r="H10" s="413">
        <v>105893</v>
      </c>
      <c r="I10" s="413">
        <v>1064</v>
      </c>
      <c r="J10" s="413"/>
      <c r="K10" s="413"/>
      <c r="L10" s="91" t="s">
        <v>21</v>
      </c>
      <c r="R10" s="30"/>
      <c r="S10" s="27"/>
    </row>
    <row r="11" spans="1:19" ht="15" customHeight="1" x14ac:dyDescent="0.25">
      <c r="A11" s="89" t="s">
        <v>18</v>
      </c>
      <c r="B11" s="413">
        <v>16314</v>
      </c>
      <c r="C11" s="413">
        <v>284</v>
      </c>
      <c r="D11" s="413"/>
      <c r="E11" s="413"/>
      <c r="F11" s="413"/>
      <c r="G11" s="413"/>
      <c r="H11" s="413">
        <v>2311</v>
      </c>
      <c r="I11" s="413">
        <v>20</v>
      </c>
      <c r="J11" s="413">
        <v>1918</v>
      </c>
      <c r="K11" s="413">
        <v>49</v>
      </c>
      <c r="L11" s="91" t="s">
        <v>19</v>
      </c>
    </row>
    <row r="12" spans="1:19" x14ac:dyDescent="0.25">
      <c r="A12" s="29"/>
      <c r="L12" s="28"/>
    </row>
    <row r="15" spans="1:19" x14ac:dyDescent="0.25">
      <c r="B15" s="26"/>
      <c r="C15" s="26"/>
      <c r="D15" s="26"/>
      <c r="E15" s="26"/>
      <c r="F15" s="26"/>
      <c r="G15" s="26"/>
      <c r="H15" s="26"/>
      <c r="I15" s="26"/>
      <c r="J15" s="27"/>
      <c r="K15" s="26"/>
    </row>
    <row r="16" spans="1:19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2:1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2:11" x14ac:dyDescent="0.25">
      <c r="B18" s="27"/>
      <c r="C18" s="27"/>
      <c r="D18" s="27"/>
      <c r="E18" s="30"/>
      <c r="F18" s="30"/>
      <c r="G18" s="27"/>
      <c r="H18" s="27"/>
      <c r="I18" s="27"/>
      <c r="J18" s="27"/>
      <c r="K18" s="27"/>
    </row>
    <row r="19" spans="2:11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9">
    <mergeCell ref="A4:L4"/>
    <mergeCell ref="A3:L3"/>
    <mergeCell ref="A5:A6"/>
    <mergeCell ref="L5:L6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zoomScale="120" zoomScaleNormal="120" workbookViewId="0"/>
  </sheetViews>
  <sheetFormatPr defaultRowHeight="15" x14ac:dyDescent="0.25"/>
  <cols>
    <col min="1" max="1" width="32.28515625" customWidth="1"/>
    <col min="2" max="2" width="6.7109375" customWidth="1"/>
    <col min="3" max="3" width="12.140625" customWidth="1"/>
    <col min="4" max="4" width="11.85546875" customWidth="1"/>
    <col min="5" max="5" width="11.5703125" customWidth="1"/>
    <col min="6" max="6" width="8.140625" customWidth="1"/>
    <col min="7" max="7" width="9.140625" customWidth="1"/>
    <col min="8" max="8" width="6.42578125" customWidth="1"/>
    <col min="9" max="9" width="10.85546875" customWidth="1"/>
    <col min="10" max="10" width="6.42578125" customWidth="1"/>
    <col min="11" max="11" width="31" customWidth="1"/>
  </cols>
  <sheetData>
    <row r="3" spans="1:14" ht="10.5" customHeight="1" x14ac:dyDescent="0.25">
      <c r="A3" s="1" t="s">
        <v>297</v>
      </c>
      <c r="B3" s="1"/>
      <c r="C3" s="1"/>
      <c r="D3" s="1"/>
      <c r="E3" s="1"/>
      <c r="F3" s="44"/>
      <c r="G3" s="44"/>
      <c r="H3" s="44"/>
      <c r="I3" s="20"/>
      <c r="J3" s="82"/>
      <c r="K3" s="82"/>
      <c r="L3" s="45"/>
      <c r="M3" s="45"/>
    </row>
    <row r="4" spans="1:14" ht="12" customHeight="1" x14ac:dyDescent="0.25">
      <c r="A4" s="83" t="s">
        <v>132</v>
      </c>
      <c r="B4" s="83"/>
      <c r="C4" s="83"/>
      <c r="D4" s="83"/>
      <c r="E4" s="83"/>
      <c r="F4" s="48"/>
      <c r="G4" s="48"/>
      <c r="H4" s="48"/>
      <c r="I4" s="84"/>
      <c r="J4" s="85"/>
      <c r="K4" s="86" t="s">
        <v>0</v>
      </c>
      <c r="L4" s="45"/>
      <c r="M4" s="45"/>
    </row>
    <row r="5" spans="1:14" ht="70.5" customHeight="1" x14ac:dyDescent="0.25">
      <c r="A5" s="191"/>
      <c r="B5" s="192" t="s">
        <v>133</v>
      </c>
      <c r="C5" s="192" t="s">
        <v>97</v>
      </c>
      <c r="D5" s="192" t="s">
        <v>134</v>
      </c>
      <c r="E5" s="192" t="s">
        <v>99</v>
      </c>
      <c r="F5" s="193" t="s">
        <v>135</v>
      </c>
      <c r="G5" s="194" t="s">
        <v>136</v>
      </c>
      <c r="H5" s="195" t="s">
        <v>137</v>
      </c>
      <c r="I5" s="193" t="s">
        <v>138</v>
      </c>
      <c r="J5" s="193" t="s">
        <v>130</v>
      </c>
      <c r="K5" s="196"/>
    </row>
    <row r="6" spans="1:14" ht="14.25" customHeight="1" x14ac:dyDescent="0.25">
      <c r="A6" s="172" t="s">
        <v>1</v>
      </c>
      <c r="B6" s="265">
        <f t="shared" ref="B6:B58" si="0">SUM(C6:J6)</f>
        <v>73744.785789999994</v>
      </c>
      <c r="C6" s="266">
        <v>57.6</v>
      </c>
      <c r="D6" s="267">
        <v>10648.800000000001</v>
      </c>
      <c r="E6" s="267"/>
      <c r="F6" s="268"/>
      <c r="G6" s="269"/>
      <c r="H6" s="269">
        <v>62939.413167999999</v>
      </c>
      <c r="I6" s="270"/>
      <c r="J6" s="271">
        <v>98.972622000000001</v>
      </c>
      <c r="K6" s="181" t="s">
        <v>2</v>
      </c>
      <c r="N6" s="35"/>
    </row>
    <row r="7" spans="1:14" ht="14.25" customHeight="1" x14ac:dyDescent="0.25">
      <c r="A7" s="173" t="s">
        <v>3</v>
      </c>
      <c r="B7" s="265">
        <f t="shared" si="0"/>
        <v>38905.398269999998</v>
      </c>
      <c r="C7" s="265"/>
      <c r="D7" s="272"/>
      <c r="E7" s="272">
        <v>892.8</v>
      </c>
      <c r="F7" s="273"/>
      <c r="G7" s="274">
        <v>1739.9916000000003</v>
      </c>
      <c r="H7" s="274">
        <v>4950.7461999999996</v>
      </c>
      <c r="I7" s="275">
        <v>31321.86047</v>
      </c>
      <c r="J7" s="276"/>
      <c r="K7" s="182" t="s">
        <v>4</v>
      </c>
    </row>
    <row r="8" spans="1:14" ht="14.25" customHeight="1" x14ac:dyDescent="0.25">
      <c r="A8" s="173" t="s">
        <v>5</v>
      </c>
      <c r="B8" s="265">
        <f t="shared" si="0"/>
        <v>35505.553153000001</v>
      </c>
      <c r="C8" s="265"/>
      <c r="D8" s="272"/>
      <c r="E8" s="272">
        <v>14144.4</v>
      </c>
      <c r="F8" s="277"/>
      <c r="G8" s="274">
        <v>383.21640000000002</v>
      </c>
      <c r="H8" s="274">
        <v>8179.8372829999998</v>
      </c>
      <c r="I8" s="265">
        <v>12798.099469999997</v>
      </c>
      <c r="J8" s="276"/>
      <c r="K8" s="182" t="s">
        <v>6</v>
      </c>
    </row>
    <row r="9" spans="1:14" ht="14.25" customHeight="1" x14ac:dyDescent="0.25">
      <c r="A9" s="173" t="s">
        <v>7</v>
      </c>
      <c r="B9" s="265">
        <f t="shared" si="0"/>
        <v>2156.7019359999999</v>
      </c>
      <c r="C9" s="265"/>
      <c r="D9" s="272"/>
      <c r="E9" s="272"/>
      <c r="F9" s="273"/>
      <c r="G9" s="274">
        <v>-1.3986000000000001</v>
      </c>
      <c r="H9" s="274">
        <v>1069.0523760000001</v>
      </c>
      <c r="I9" s="275">
        <v>1089.0481599999998</v>
      </c>
      <c r="J9" s="276"/>
      <c r="K9" s="183" t="s">
        <v>8</v>
      </c>
    </row>
    <row r="10" spans="1:14" ht="14.25" customHeight="1" x14ac:dyDescent="0.25">
      <c r="A10" s="173" t="s">
        <v>9</v>
      </c>
      <c r="B10" s="265">
        <f t="shared" si="0"/>
        <v>0</v>
      </c>
      <c r="C10" s="265"/>
      <c r="D10" s="272"/>
      <c r="E10" s="272"/>
      <c r="F10" s="273"/>
      <c r="G10" s="274"/>
      <c r="H10" s="274"/>
      <c r="I10" s="265"/>
      <c r="J10" s="278"/>
      <c r="K10" s="183" t="s">
        <v>10</v>
      </c>
    </row>
    <row r="11" spans="1:14" ht="14.25" customHeight="1" x14ac:dyDescent="0.25">
      <c r="A11" s="174" t="s">
        <v>11</v>
      </c>
      <c r="B11" s="279">
        <f t="shared" si="0"/>
        <v>79301.332842999997</v>
      </c>
      <c r="C11" s="280">
        <f>C6+C7-C8+C9-C10</f>
        <v>57.6</v>
      </c>
      <c r="D11" s="280">
        <f>D6+D7-D8+D9-D10</f>
        <v>10648.800000000001</v>
      </c>
      <c r="E11" s="280">
        <f t="shared" ref="E11:J11" si="1">E6+E7-E8+E9-E10</f>
        <v>-13251.6</v>
      </c>
      <c r="F11" s="281">
        <f t="shared" si="1"/>
        <v>0</v>
      </c>
      <c r="G11" s="282">
        <f t="shared" si="1"/>
        <v>1355.3766000000003</v>
      </c>
      <c r="H11" s="282">
        <f t="shared" si="1"/>
        <v>60779.374460999992</v>
      </c>
      <c r="I11" s="282">
        <f t="shared" si="1"/>
        <v>19612.809160000001</v>
      </c>
      <c r="J11" s="283">
        <f t="shared" si="1"/>
        <v>98.972622000000001</v>
      </c>
      <c r="K11" s="184" t="s">
        <v>12</v>
      </c>
    </row>
    <row r="12" spans="1:14" ht="14.25" customHeight="1" x14ac:dyDescent="0.25">
      <c r="A12" s="174" t="s">
        <v>13</v>
      </c>
      <c r="B12" s="279">
        <f t="shared" si="0"/>
        <v>56574.845682999992</v>
      </c>
      <c r="C12" s="280">
        <f t="shared" ref="C12:J12" si="2">SUM(C13:C21)</f>
        <v>0</v>
      </c>
      <c r="D12" s="280">
        <f t="shared" si="2"/>
        <v>0</v>
      </c>
      <c r="E12" s="280">
        <f t="shared" si="2"/>
        <v>0</v>
      </c>
      <c r="F12" s="281">
        <f t="shared" si="2"/>
        <v>0</v>
      </c>
      <c r="G12" s="282">
        <f t="shared" si="2"/>
        <v>65.367900000000006</v>
      </c>
      <c r="H12" s="282">
        <f t="shared" si="2"/>
        <v>55554.641860999996</v>
      </c>
      <c r="I12" s="282">
        <f t="shared" si="2"/>
        <v>905.43975</v>
      </c>
      <c r="J12" s="283">
        <f t="shared" si="2"/>
        <v>49.396172</v>
      </c>
      <c r="K12" s="184" t="s">
        <v>14</v>
      </c>
    </row>
    <row r="13" spans="1:14" ht="14.25" customHeight="1" x14ac:dyDescent="0.25">
      <c r="A13" s="175" t="s">
        <v>15</v>
      </c>
      <c r="B13" s="265">
        <f t="shared" si="0"/>
        <v>55020.567514000002</v>
      </c>
      <c r="C13" s="265"/>
      <c r="D13" s="272"/>
      <c r="E13" s="272"/>
      <c r="F13" s="284"/>
      <c r="G13" s="274"/>
      <c r="H13" s="274">
        <v>54802.978854000001</v>
      </c>
      <c r="I13" s="265">
        <v>217.58865999999998</v>
      </c>
      <c r="J13" s="276"/>
      <c r="K13" s="183" t="s">
        <v>16</v>
      </c>
    </row>
    <row r="14" spans="1:14" ht="14.25" customHeight="1" x14ac:dyDescent="0.25">
      <c r="A14" s="176" t="s">
        <v>82</v>
      </c>
      <c r="B14" s="265">
        <f t="shared" si="0"/>
        <v>0</v>
      </c>
      <c r="C14" s="265"/>
      <c r="D14" s="272"/>
      <c r="E14" s="272"/>
      <c r="F14" s="285"/>
      <c r="G14" s="274"/>
      <c r="H14" s="274"/>
      <c r="I14" s="265"/>
      <c r="J14" s="278"/>
      <c r="K14" s="185" t="s">
        <v>17</v>
      </c>
    </row>
    <row r="15" spans="1:14" ht="14.25" customHeight="1" x14ac:dyDescent="0.25">
      <c r="A15" s="175" t="s">
        <v>18</v>
      </c>
      <c r="B15" s="265">
        <f t="shared" si="0"/>
        <v>333.25977199999994</v>
      </c>
      <c r="C15" s="265"/>
      <c r="D15" s="272"/>
      <c r="E15" s="272"/>
      <c r="F15" s="284"/>
      <c r="G15" s="274"/>
      <c r="H15" s="274">
        <v>283.86359999999996</v>
      </c>
      <c r="I15" s="265"/>
      <c r="J15" s="278">
        <v>49.396172</v>
      </c>
      <c r="K15" s="183" t="s">
        <v>19</v>
      </c>
    </row>
    <row r="16" spans="1:14" ht="14.25" customHeight="1" x14ac:dyDescent="0.25">
      <c r="A16" s="175" t="s">
        <v>20</v>
      </c>
      <c r="B16" s="265">
        <f t="shared" si="0"/>
        <v>609.97039700000005</v>
      </c>
      <c r="C16" s="265"/>
      <c r="D16" s="272"/>
      <c r="E16" s="272"/>
      <c r="F16" s="284"/>
      <c r="G16" s="274">
        <v>65.367900000000006</v>
      </c>
      <c r="H16" s="274">
        <v>467.79940700000003</v>
      </c>
      <c r="I16" s="265">
        <v>76.803089999999997</v>
      </c>
      <c r="J16" s="276"/>
      <c r="K16" s="183" t="s">
        <v>21</v>
      </c>
    </row>
    <row r="17" spans="1:14" ht="14.25" customHeight="1" x14ac:dyDescent="0.25">
      <c r="A17" s="175" t="s">
        <v>22</v>
      </c>
      <c r="B17" s="265">
        <f t="shared" si="0"/>
        <v>519.72500000000002</v>
      </c>
      <c r="C17" s="265"/>
      <c r="D17" s="272"/>
      <c r="E17" s="272"/>
      <c r="F17" s="285"/>
      <c r="G17" s="274"/>
      <c r="H17" s="274"/>
      <c r="I17" s="275">
        <v>519.72500000000002</v>
      </c>
      <c r="J17" s="278"/>
      <c r="K17" s="183" t="s">
        <v>23</v>
      </c>
    </row>
    <row r="18" spans="1:14" ht="14.25" customHeight="1" x14ac:dyDescent="0.25">
      <c r="A18" s="175" t="s">
        <v>24</v>
      </c>
      <c r="B18" s="265">
        <f t="shared" si="0"/>
        <v>0</v>
      </c>
      <c r="C18" s="265"/>
      <c r="D18" s="272"/>
      <c r="E18" s="272"/>
      <c r="F18" s="285"/>
      <c r="G18" s="274"/>
      <c r="H18" s="274"/>
      <c r="I18" s="265"/>
      <c r="J18" s="278"/>
      <c r="K18" s="183" t="s">
        <v>25</v>
      </c>
    </row>
    <row r="19" spans="1:14" ht="14.25" customHeight="1" x14ac:dyDescent="0.25">
      <c r="A19" s="175" t="s">
        <v>26</v>
      </c>
      <c r="B19" s="265">
        <f t="shared" si="0"/>
        <v>0</v>
      </c>
      <c r="C19" s="265"/>
      <c r="D19" s="272"/>
      <c r="E19" s="272"/>
      <c r="F19" s="285"/>
      <c r="G19" s="274"/>
      <c r="H19" s="274"/>
      <c r="I19" s="265"/>
      <c r="J19" s="278"/>
      <c r="K19" s="183" t="s">
        <v>27</v>
      </c>
    </row>
    <row r="20" spans="1:14" ht="14.25" customHeight="1" x14ac:dyDescent="0.25">
      <c r="A20" s="175" t="s">
        <v>28</v>
      </c>
      <c r="B20" s="265">
        <f t="shared" si="0"/>
        <v>0</v>
      </c>
      <c r="C20" s="265"/>
      <c r="D20" s="272"/>
      <c r="E20" s="272"/>
      <c r="F20" s="285"/>
      <c r="G20" s="274"/>
      <c r="H20" s="274"/>
      <c r="I20" s="265"/>
      <c r="J20" s="278"/>
      <c r="K20" s="183" t="s">
        <v>29</v>
      </c>
    </row>
    <row r="21" spans="1:14" ht="14.25" customHeight="1" x14ac:dyDescent="0.25">
      <c r="A21" s="175" t="s">
        <v>78</v>
      </c>
      <c r="B21" s="265">
        <f t="shared" si="0"/>
        <v>91.322999999999993</v>
      </c>
      <c r="C21" s="265"/>
      <c r="D21" s="272"/>
      <c r="E21" s="272"/>
      <c r="F21" s="285"/>
      <c r="G21" s="274"/>
      <c r="H21" s="274"/>
      <c r="I21" s="272">
        <v>91.322999999999993</v>
      </c>
      <c r="J21" s="278"/>
      <c r="K21" s="183" t="s">
        <v>81</v>
      </c>
    </row>
    <row r="22" spans="1:14" ht="14.25" customHeight="1" x14ac:dyDescent="0.25">
      <c r="A22" s="174" t="s">
        <v>32</v>
      </c>
      <c r="B22" s="286">
        <f t="shared" si="0"/>
        <v>22095.277799999996</v>
      </c>
      <c r="C22" s="286">
        <f t="shared" ref="C22:J22" si="3">SUM(C23:C31)</f>
        <v>0</v>
      </c>
      <c r="D22" s="286">
        <f t="shared" si="3"/>
        <v>0</v>
      </c>
      <c r="E22" s="286">
        <f t="shared" si="3"/>
        <v>19915.199999999997</v>
      </c>
      <c r="F22" s="287">
        <f t="shared" si="3"/>
        <v>1674</v>
      </c>
      <c r="G22" s="287">
        <f t="shared" si="3"/>
        <v>0</v>
      </c>
      <c r="H22" s="288">
        <f t="shared" si="3"/>
        <v>0</v>
      </c>
      <c r="I22" s="288">
        <f t="shared" si="3"/>
        <v>506.07780000000002</v>
      </c>
      <c r="J22" s="289">
        <f t="shared" si="3"/>
        <v>0</v>
      </c>
      <c r="K22" s="184" t="s">
        <v>33</v>
      </c>
    </row>
    <row r="23" spans="1:14" ht="14.25" customHeight="1" x14ac:dyDescent="0.25">
      <c r="A23" s="175" t="s">
        <v>15</v>
      </c>
      <c r="B23" s="265">
        <f t="shared" si="0"/>
        <v>19738.8</v>
      </c>
      <c r="C23" s="265"/>
      <c r="D23" s="272"/>
      <c r="E23" s="272">
        <v>19648.8</v>
      </c>
      <c r="F23" s="285">
        <v>90</v>
      </c>
      <c r="G23" s="274"/>
      <c r="H23" s="274"/>
      <c r="I23" s="265"/>
      <c r="J23" s="290"/>
      <c r="K23" s="183" t="s">
        <v>16</v>
      </c>
    </row>
    <row r="24" spans="1:14" ht="14.25" customHeight="1" x14ac:dyDescent="0.25">
      <c r="A24" s="176" t="s">
        <v>139</v>
      </c>
      <c r="B24" s="265">
        <f t="shared" si="0"/>
        <v>207.6</v>
      </c>
      <c r="C24" s="265"/>
      <c r="D24" s="272"/>
      <c r="E24" s="272">
        <v>3.6</v>
      </c>
      <c r="F24" s="285">
        <v>204</v>
      </c>
      <c r="G24" s="274"/>
      <c r="H24" s="274"/>
      <c r="I24" s="265"/>
      <c r="J24" s="290"/>
      <c r="K24" s="185" t="s">
        <v>34</v>
      </c>
    </row>
    <row r="25" spans="1:14" ht="14.25" customHeight="1" x14ac:dyDescent="0.25">
      <c r="A25" s="175" t="s">
        <v>18</v>
      </c>
      <c r="B25" s="265">
        <f t="shared" si="0"/>
        <v>262.8</v>
      </c>
      <c r="C25" s="265"/>
      <c r="D25" s="272"/>
      <c r="E25" s="272">
        <v>262.8</v>
      </c>
      <c r="F25" s="285"/>
      <c r="G25" s="274"/>
      <c r="H25" s="274"/>
      <c r="I25" s="265"/>
      <c r="J25" s="290"/>
      <c r="K25" s="183" t="s">
        <v>19</v>
      </c>
    </row>
    <row r="26" spans="1:14" ht="14.25" customHeight="1" x14ac:dyDescent="0.25">
      <c r="A26" s="175" t="s">
        <v>20</v>
      </c>
      <c r="B26" s="265">
        <f t="shared" si="0"/>
        <v>1380</v>
      </c>
      <c r="C26" s="265"/>
      <c r="D26" s="272"/>
      <c r="E26" s="272"/>
      <c r="F26" s="285">
        <v>1380</v>
      </c>
      <c r="G26" s="274"/>
      <c r="H26" s="274"/>
      <c r="I26" s="265"/>
      <c r="J26" s="290"/>
      <c r="K26" s="183" t="s">
        <v>21</v>
      </c>
    </row>
    <row r="27" spans="1:14" ht="14.25" customHeight="1" x14ac:dyDescent="0.25">
      <c r="A27" s="175" t="s">
        <v>35</v>
      </c>
      <c r="B27" s="265">
        <f t="shared" si="0"/>
        <v>415.22579999999999</v>
      </c>
      <c r="C27" s="265"/>
      <c r="D27" s="272"/>
      <c r="E27" s="272"/>
      <c r="F27" s="285"/>
      <c r="G27" s="274"/>
      <c r="H27" s="274"/>
      <c r="I27" s="265">
        <v>415.22579999999999</v>
      </c>
      <c r="J27" s="291"/>
      <c r="K27" s="183" t="s">
        <v>23</v>
      </c>
    </row>
    <row r="28" spans="1:14" ht="14.25" customHeight="1" x14ac:dyDescent="0.25">
      <c r="A28" s="175" t="s">
        <v>24</v>
      </c>
      <c r="B28" s="265">
        <f t="shared" si="0"/>
        <v>0</v>
      </c>
      <c r="C28" s="265"/>
      <c r="D28" s="272"/>
      <c r="E28" s="272"/>
      <c r="F28" s="285"/>
      <c r="G28" s="274"/>
      <c r="H28" s="274"/>
      <c r="I28" s="265"/>
      <c r="J28" s="278"/>
      <c r="K28" s="183" t="s">
        <v>25</v>
      </c>
    </row>
    <row r="29" spans="1:14" ht="14.25" customHeight="1" x14ac:dyDescent="0.25">
      <c r="A29" s="175" t="s">
        <v>36</v>
      </c>
      <c r="B29" s="265">
        <f t="shared" si="0"/>
        <v>0</v>
      </c>
      <c r="C29" s="265"/>
      <c r="D29" s="272"/>
      <c r="E29" s="272"/>
      <c r="F29" s="285"/>
      <c r="G29" s="274"/>
      <c r="H29" s="274"/>
      <c r="I29" s="265"/>
      <c r="J29" s="278"/>
      <c r="K29" s="183" t="s">
        <v>27</v>
      </c>
    </row>
    <row r="30" spans="1:14" ht="14.25" customHeight="1" x14ac:dyDescent="0.25">
      <c r="A30" s="175" t="s">
        <v>28</v>
      </c>
      <c r="B30" s="265">
        <f t="shared" si="0"/>
        <v>0</v>
      </c>
      <c r="C30" s="265"/>
      <c r="D30" s="272"/>
      <c r="E30" s="272"/>
      <c r="F30" s="285"/>
      <c r="G30" s="274"/>
      <c r="H30" s="274"/>
      <c r="I30" s="265"/>
      <c r="J30" s="278"/>
      <c r="K30" s="183" t="s">
        <v>29</v>
      </c>
    </row>
    <row r="31" spans="1:14" ht="14.25" customHeight="1" x14ac:dyDescent="0.25">
      <c r="A31" s="175" t="s">
        <v>78</v>
      </c>
      <c r="B31" s="265">
        <f t="shared" si="0"/>
        <v>90.852000000000004</v>
      </c>
      <c r="C31" s="265"/>
      <c r="D31" s="272"/>
      <c r="E31" s="272"/>
      <c r="F31" s="285"/>
      <c r="G31" s="274"/>
      <c r="H31" s="274"/>
      <c r="I31" s="265">
        <v>90.852000000000004</v>
      </c>
      <c r="J31" s="292"/>
      <c r="K31" s="183" t="s">
        <v>81</v>
      </c>
    </row>
    <row r="32" spans="1:14" ht="14.25" customHeight="1" x14ac:dyDescent="0.25">
      <c r="A32" s="177" t="s">
        <v>37</v>
      </c>
      <c r="B32" s="286">
        <f t="shared" si="0"/>
        <v>0</v>
      </c>
      <c r="C32" s="286">
        <f t="shared" ref="C32:J32" si="4">C33+C34+C35</f>
        <v>-57.6</v>
      </c>
      <c r="D32" s="286">
        <f t="shared" si="4"/>
        <v>-10648.800000000001</v>
      </c>
      <c r="E32" s="286">
        <f t="shared" si="4"/>
        <v>10706.400000000001</v>
      </c>
      <c r="F32" s="287">
        <f t="shared" si="4"/>
        <v>0</v>
      </c>
      <c r="G32" s="287">
        <f t="shared" si="4"/>
        <v>0</v>
      </c>
      <c r="H32" s="282">
        <f t="shared" si="4"/>
        <v>0</v>
      </c>
      <c r="I32" s="282">
        <f t="shared" si="4"/>
        <v>0</v>
      </c>
      <c r="J32" s="283">
        <f t="shared" si="4"/>
        <v>0</v>
      </c>
      <c r="K32" s="186" t="s">
        <v>38</v>
      </c>
      <c r="N32" s="45"/>
    </row>
    <row r="33" spans="1:14" ht="14.25" customHeight="1" x14ac:dyDescent="0.25">
      <c r="A33" s="178" t="s">
        <v>41</v>
      </c>
      <c r="B33" s="265">
        <f t="shared" si="0"/>
        <v>0</v>
      </c>
      <c r="C33" s="265">
        <v>-57.6</v>
      </c>
      <c r="D33" s="265">
        <v>-10648.800000000001</v>
      </c>
      <c r="E33" s="272">
        <v>10706.400000000001</v>
      </c>
      <c r="F33" s="285"/>
      <c r="G33" s="274"/>
      <c r="H33" s="274"/>
      <c r="I33" s="265"/>
      <c r="J33" s="292"/>
      <c r="K33" s="187" t="s">
        <v>42</v>
      </c>
      <c r="N33" s="45"/>
    </row>
    <row r="34" spans="1:14" ht="14.25" customHeight="1" x14ac:dyDescent="0.25">
      <c r="A34" s="175" t="s">
        <v>39</v>
      </c>
      <c r="B34" s="265">
        <f t="shared" si="0"/>
        <v>0</v>
      </c>
      <c r="C34" s="293"/>
      <c r="D34" s="293"/>
      <c r="E34" s="293"/>
      <c r="F34" s="285"/>
      <c r="G34" s="274"/>
      <c r="H34" s="274"/>
      <c r="I34" s="265"/>
      <c r="J34" s="292"/>
      <c r="K34" s="183" t="s">
        <v>40</v>
      </c>
    </row>
    <row r="35" spans="1:14" ht="14.25" customHeight="1" x14ac:dyDescent="0.25">
      <c r="A35" s="176" t="s">
        <v>43</v>
      </c>
      <c r="B35" s="265">
        <f t="shared" si="0"/>
        <v>0</v>
      </c>
      <c r="C35" s="293"/>
      <c r="D35" s="293"/>
      <c r="E35" s="293"/>
      <c r="F35" s="285"/>
      <c r="G35" s="274"/>
      <c r="H35" s="274"/>
      <c r="I35" s="265"/>
      <c r="J35" s="292"/>
      <c r="K35" s="185" t="s">
        <v>44</v>
      </c>
    </row>
    <row r="36" spans="1:14" ht="14.25" customHeight="1" x14ac:dyDescent="0.25">
      <c r="A36" s="179" t="s">
        <v>45</v>
      </c>
      <c r="B36" s="286">
        <f t="shared" si="0"/>
        <v>3102.0528599999998</v>
      </c>
      <c r="C36" s="294">
        <f t="shared" ref="C36:J36" si="5">SUM(C37:C45)</f>
        <v>0</v>
      </c>
      <c r="D36" s="294">
        <f t="shared" si="5"/>
        <v>0</v>
      </c>
      <c r="E36" s="294">
        <f t="shared" si="5"/>
        <v>2102.4</v>
      </c>
      <c r="F36" s="282">
        <f t="shared" si="5"/>
        <v>2</v>
      </c>
      <c r="G36" s="282">
        <f t="shared" si="5"/>
        <v>0</v>
      </c>
      <c r="H36" s="282">
        <f t="shared" si="5"/>
        <v>0</v>
      </c>
      <c r="I36" s="282">
        <f t="shared" si="5"/>
        <v>997.65285999999992</v>
      </c>
      <c r="J36" s="283">
        <f t="shared" si="5"/>
        <v>0</v>
      </c>
      <c r="K36" s="188" t="s">
        <v>46</v>
      </c>
    </row>
    <row r="37" spans="1:14" ht="14.25" customHeight="1" x14ac:dyDescent="0.25">
      <c r="A37" s="175" t="s">
        <v>47</v>
      </c>
      <c r="B37" s="265">
        <f t="shared" si="0"/>
        <v>54</v>
      </c>
      <c r="C37" s="265"/>
      <c r="D37" s="272"/>
      <c r="E37" s="272">
        <v>54</v>
      </c>
      <c r="F37" s="285"/>
      <c r="G37" s="274"/>
      <c r="H37" s="274"/>
      <c r="I37" s="295"/>
      <c r="J37" s="278"/>
      <c r="K37" s="183" t="s">
        <v>48</v>
      </c>
    </row>
    <row r="38" spans="1:14" ht="14.25" customHeight="1" x14ac:dyDescent="0.25">
      <c r="A38" s="175" t="s">
        <v>15</v>
      </c>
      <c r="B38" s="265">
        <f t="shared" si="0"/>
        <v>1720.8</v>
      </c>
      <c r="C38" s="265"/>
      <c r="D38" s="272"/>
      <c r="E38" s="272">
        <v>1720.8</v>
      </c>
      <c r="F38" s="285"/>
      <c r="G38" s="274"/>
      <c r="H38" s="274"/>
      <c r="I38" s="295"/>
      <c r="J38" s="278"/>
      <c r="K38" s="183" t="s">
        <v>16</v>
      </c>
    </row>
    <row r="39" spans="1:14" ht="14.25" customHeight="1" x14ac:dyDescent="0.25">
      <c r="A39" s="176" t="s">
        <v>82</v>
      </c>
      <c r="B39" s="265">
        <f t="shared" si="0"/>
        <v>10.8</v>
      </c>
      <c r="C39" s="265"/>
      <c r="D39" s="272"/>
      <c r="E39" s="272">
        <v>10.8</v>
      </c>
      <c r="F39" s="285"/>
      <c r="G39" s="274"/>
      <c r="H39" s="274"/>
      <c r="I39" s="295"/>
      <c r="J39" s="278"/>
      <c r="K39" s="185" t="s">
        <v>34</v>
      </c>
    </row>
    <row r="40" spans="1:14" ht="14.25" customHeight="1" x14ac:dyDescent="0.25">
      <c r="A40" s="175" t="s">
        <v>18</v>
      </c>
      <c r="B40" s="265">
        <f t="shared" si="0"/>
        <v>3.6</v>
      </c>
      <c r="C40" s="265"/>
      <c r="D40" s="272"/>
      <c r="E40" s="272">
        <v>3.6</v>
      </c>
      <c r="F40" s="285"/>
      <c r="G40" s="274"/>
      <c r="H40" s="274"/>
      <c r="I40" s="295"/>
      <c r="J40" s="278"/>
      <c r="K40" s="183" t="s">
        <v>19</v>
      </c>
    </row>
    <row r="41" spans="1:14" ht="14.25" customHeight="1" x14ac:dyDescent="0.25">
      <c r="A41" s="175" t="s">
        <v>20</v>
      </c>
      <c r="B41" s="265">
        <f t="shared" si="0"/>
        <v>34.4</v>
      </c>
      <c r="C41" s="265"/>
      <c r="D41" s="272"/>
      <c r="E41" s="272">
        <v>32.4</v>
      </c>
      <c r="F41" s="285">
        <v>2</v>
      </c>
      <c r="G41" s="274"/>
      <c r="H41" s="274"/>
      <c r="I41" s="295"/>
      <c r="J41" s="278"/>
      <c r="K41" s="183" t="s">
        <v>21</v>
      </c>
    </row>
    <row r="42" spans="1:14" ht="14.25" customHeight="1" x14ac:dyDescent="0.25">
      <c r="A42" s="175" t="s">
        <v>35</v>
      </c>
      <c r="B42" s="265">
        <f t="shared" si="0"/>
        <v>56.301940000000002</v>
      </c>
      <c r="C42" s="265"/>
      <c r="D42" s="272"/>
      <c r="E42" s="272">
        <v>43.2</v>
      </c>
      <c r="F42" s="285"/>
      <c r="G42" s="274"/>
      <c r="H42" s="274"/>
      <c r="I42" s="265">
        <v>13.101939999999999</v>
      </c>
      <c r="J42" s="278"/>
      <c r="K42" s="183" t="s">
        <v>23</v>
      </c>
    </row>
    <row r="43" spans="1:14" ht="14.25" customHeight="1" x14ac:dyDescent="0.25">
      <c r="A43" s="175" t="s">
        <v>26</v>
      </c>
      <c r="B43" s="265">
        <f t="shared" si="0"/>
        <v>1222.1509199999998</v>
      </c>
      <c r="C43" s="265"/>
      <c r="D43" s="272"/>
      <c r="E43" s="272">
        <v>237.6</v>
      </c>
      <c r="F43" s="285"/>
      <c r="G43" s="274"/>
      <c r="H43" s="274"/>
      <c r="I43" s="265">
        <v>984.55091999999991</v>
      </c>
      <c r="J43" s="291"/>
      <c r="K43" s="183" t="s">
        <v>27</v>
      </c>
    </row>
    <row r="44" spans="1:14" ht="14.25" customHeight="1" x14ac:dyDescent="0.25">
      <c r="A44" s="175" t="s">
        <v>28</v>
      </c>
      <c r="B44" s="265">
        <f t="shared" si="0"/>
        <v>0</v>
      </c>
      <c r="C44" s="265"/>
      <c r="D44" s="272"/>
      <c r="E44" s="272"/>
      <c r="F44" s="285"/>
      <c r="G44" s="274"/>
      <c r="H44" s="274"/>
      <c r="I44" s="295"/>
      <c r="J44" s="278"/>
      <c r="K44" s="183" t="s">
        <v>29</v>
      </c>
    </row>
    <row r="45" spans="1:14" ht="14.25" customHeight="1" x14ac:dyDescent="0.25">
      <c r="A45" s="175" t="s">
        <v>78</v>
      </c>
      <c r="B45" s="265">
        <f t="shared" si="0"/>
        <v>0</v>
      </c>
      <c r="C45" s="265"/>
      <c r="D45" s="272"/>
      <c r="E45" s="272"/>
      <c r="F45" s="285"/>
      <c r="G45" s="274"/>
      <c r="H45" s="274"/>
      <c r="I45" s="295"/>
      <c r="J45" s="278"/>
      <c r="K45" s="183" t="s">
        <v>81</v>
      </c>
    </row>
    <row r="46" spans="1:14" ht="14.25" customHeight="1" x14ac:dyDescent="0.25">
      <c r="A46" s="177" t="s">
        <v>49</v>
      </c>
      <c r="B46" s="286">
        <f t="shared" si="0"/>
        <v>1650.2660000000001</v>
      </c>
      <c r="C46" s="296"/>
      <c r="D46" s="296"/>
      <c r="E46" s="294">
        <v>1515.6000000000001</v>
      </c>
      <c r="F46" s="287">
        <v>133</v>
      </c>
      <c r="G46" s="282">
        <v>1.6660000000000001</v>
      </c>
      <c r="H46" s="288"/>
      <c r="I46" s="286"/>
      <c r="J46" s="297"/>
      <c r="K46" s="189" t="s">
        <v>50</v>
      </c>
    </row>
    <row r="47" spans="1:14" ht="21.75" customHeight="1" x14ac:dyDescent="0.25">
      <c r="A47" s="179" t="s">
        <v>51</v>
      </c>
      <c r="B47" s="286">
        <f t="shared" si="0"/>
        <v>40069.446099999994</v>
      </c>
      <c r="C47" s="294">
        <f t="shared" ref="C47:J47" si="6">C11-C12+C22+C32-C36-C46</f>
        <v>0</v>
      </c>
      <c r="D47" s="294">
        <f t="shared" si="6"/>
        <v>0</v>
      </c>
      <c r="E47" s="294">
        <f t="shared" si="6"/>
        <v>13752</v>
      </c>
      <c r="F47" s="282">
        <f t="shared" si="6"/>
        <v>1539</v>
      </c>
      <c r="G47" s="282">
        <f t="shared" si="6"/>
        <v>1288.3427000000004</v>
      </c>
      <c r="H47" s="282">
        <f t="shared" si="6"/>
        <v>5224.7325999999957</v>
      </c>
      <c r="I47" s="282">
        <f t="shared" si="6"/>
        <v>18215.79435</v>
      </c>
      <c r="J47" s="283">
        <f t="shared" si="6"/>
        <v>49.576450000000001</v>
      </c>
      <c r="K47" s="188" t="s">
        <v>52</v>
      </c>
    </row>
    <row r="48" spans="1:14" ht="14.25" customHeight="1" x14ac:dyDescent="0.25">
      <c r="A48" s="177" t="s">
        <v>53</v>
      </c>
      <c r="B48" s="286">
        <f t="shared" si="0"/>
        <v>40068.913349999995</v>
      </c>
      <c r="C48" s="294">
        <f t="shared" ref="C48:J48" si="7">C49+C51</f>
        <v>0</v>
      </c>
      <c r="D48" s="294">
        <f t="shared" si="7"/>
        <v>0</v>
      </c>
      <c r="E48" s="294">
        <f t="shared" si="7"/>
        <v>13751.600399999999</v>
      </c>
      <c r="F48" s="287">
        <f t="shared" si="7"/>
        <v>1539</v>
      </c>
      <c r="G48" s="282">
        <f t="shared" si="7"/>
        <v>1287.7776000000006</v>
      </c>
      <c r="H48" s="282">
        <f t="shared" si="7"/>
        <v>5225.1645499999995</v>
      </c>
      <c r="I48" s="282">
        <f t="shared" si="7"/>
        <v>18215.79435</v>
      </c>
      <c r="J48" s="283">
        <f t="shared" si="7"/>
        <v>49.576450000000001</v>
      </c>
      <c r="K48" s="189" t="s">
        <v>54</v>
      </c>
    </row>
    <row r="49" spans="1:11" ht="14.25" customHeight="1" x14ac:dyDescent="0.25">
      <c r="A49" s="179" t="s">
        <v>55</v>
      </c>
      <c r="B49" s="286">
        <f t="shared" si="0"/>
        <v>1141.6681600000002</v>
      </c>
      <c r="C49" s="280"/>
      <c r="D49" s="298"/>
      <c r="E49" s="299"/>
      <c r="F49" s="281"/>
      <c r="G49" s="282"/>
      <c r="H49" s="282"/>
      <c r="I49" s="286">
        <v>1141.6681600000002</v>
      </c>
      <c r="J49" s="300"/>
      <c r="K49" s="188" t="s">
        <v>56</v>
      </c>
    </row>
    <row r="50" spans="1:11" ht="14.25" customHeight="1" x14ac:dyDescent="0.25">
      <c r="A50" s="180" t="s">
        <v>57</v>
      </c>
      <c r="B50" s="265">
        <f t="shared" si="0"/>
        <v>0</v>
      </c>
      <c r="C50" s="301"/>
      <c r="D50" s="302"/>
      <c r="E50" s="272"/>
      <c r="F50" s="303"/>
      <c r="G50" s="304"/>
      <c r="H50" s="274"/>
      <c r="I50" s="265"/>
      <c r="J50" s="290"/>
      <c r="K50" s="190" t="s">
        <v>58</v>
      </c>
    </row>
    <row r="51" spans="1:11" ht="14.25" customHeight="1" x14ac:dyDescent="0.25">
      <c r="A51" s="179" t="s">
        <v>59</v>
      </c>
      <c r="B51" s="286">
        <f t="shared" si="0"/>
        <v>38927.245189999994</v>
      </c>
      <c r="C51" s="286">
        <f t="shared" ref="C51:J51" si="8">SUM(C52:C57)</f>
        <v>0</v>
      </c>
      <c r="D51" s="286">
        <f t="shared" si="8"/>
        <v>0</v>
      </c>
      <c r="E51" s="286">
        <f t="shared" si="8"/>
        <v>13751.600399999999</v>
      </c>
      <c r="F51" s="281">
        <f t="shared" si="8"/>
        <v>1539</v>
      </c>
      <c r="G51" s="282">
        <f t="shared" si="8"/>
        <v>1287.7776000000006</v>
      </c>
      <c r="H51" s="282">
        <f t="shared" si="8"/>
        <v>5225.1645499999995</v>
      </c>
      <c r="I51" s="282">
        <f t="shared" si="8"/>
        <v>17074.126189999999</v>
      </c>
      <c r="J51" s="283">
        <f t="shared" si="8"/>
        <v>49.576450000000001</v>
      </c>
      <c r="K51" s="188" t="s">
        <v>60</v>
      </c>
    </row>
    <row r="52" spans="1:11" ht="14.25" customHeight="1" x14ac:dyDescent="0.25">
      <c r="A52" s="175" t="s">
        <v>61</v>
      </c>
      <c r="B52" s="265">
        <f t="shared" si="0"/>
        <v>10424.20347</v>
      </c>
      <c r="C52" s="265"/>
      <c r="D52" s="265"/>
      <c r="E52" s="265">
        <v>3657.2004000000002</v>
      </c>
      <c r="F52" s="285">
        <v>5</v>
      </c>
      <c r="G52" s="274">
        <v>1114.4178000000004</v>
      </c>
      <c r="H52" s="274">
        <v>4259.2343999999994</v>
      </c>
      <c r="I52" s="265">
        <v>1338.7744199999997</v>
      </c>
      <c r="J52" s="305">
        <v>49.576450000000001</v>
      </c>
      <c r="K52" s="183" t="s">
        <v>62</v>
      </c>
    </row>
    <row r="53" spans="1:11" ht="14.25" customHeight="1" x14ac:dyDescent="0.25">
      <c r="A53" s="175" t="s">
        <v>63</v>
      </c>
      <c r="B53" s="265">
        <f t="shared" si="0"/>
        <v>608.63441999999998</v>
      </c>
      <c r="C53" s="265"/>
      <c r="D53" s="265"/>
      <c r="E53" s="272">
        <v>111.60000000000001</v>
      </c>
      <c r="F53" s="285"/>
      <c r="G53" s="274"/>
      <c r="H53" s="274">
        <v>1</v>
      </c>
      <c r="I53" s="265">
        <v>496.03442000000001</v>
      </c>
      <c r="J53" s="305"/>
      <c r="K53" s="183" t="s">
        <v>64</v>
      </c>
    </row>
    <row r="54" spans="1:11" ht="14.25" customHeight="1" x14ac:dyDescent="0.25">
      <c r="A54" s="175" t="s">
        <v>65</v>
      </c>
      <c r="B54" s="265">
        <f t="shared" si="0"/>
        <v>14066.135910000001</v>
      </c>
      <c r="C54" s="265"/>
      <c r="D54" s="265"/>
      <c r="E54" s="272">
        <v>75.600000000000009</v>
      </c>
      <c r="F54" s="285"/>
      <c r="G54" s="274">
        <v>9.8901000000000003</v>
      </c>
      <c r="H54" s="274"/>
      <c r="I54" s="265">
        <v>13980.64581</v>
      </c>
      <c r="J54" s="305"/>
      <c r="K54" s="183" t="s">
        <v>66</v>
      </c>
    </row>
    <row r="55" spans="1:11" ht="14.25" customHeight="1" x14ac:dyDescent="0.25">
      <c r="A55" s="175" t="s">
        <v>67</v>
      </c>
      <c r="B55" s="265">
        <f t="shared" si="0"/>
        <v>8811.8805350000002</v>
      </c>
      <c r="C55" s="265"/>
      <c r="D55" s="265"/>
      <c r="E55" s="272">
        <v>6613.2</v>
      </c>
      <c r="F55" s="285">
        <v>1210</v>
      </c>
      <c r="G55" s="274">
        <v>92.873700000000014</v>
      </c>
      <c r="H55" s="274">
        <v>626.78151500000001</v>
      </c>
      <c r="I55" s="265">
        <v>269.02532000000002</v>
      </c>
      <c r="J55" s="305"/>
      <c r="K55" s="183" t="s">
        <v>68</v>
      </c>
    </row>
    <row r="56" spans="1:11" ht="14.25" customHeight="1" x14ac:dyDescent="0.25">
      <c r="A56" s="175" t="s">
        <v>69</v>
      </c>
      <c r="B56" s="265">
        <f t="shared" si="0"/>
        <v>770.54025000000001</v>
      </c>
      <c r="C56" s="265"/>
      <c r="D56" s="265"/>
      <c r="E56" s="272">
        <v>144</v>
      </c>
      <c r="F56" s="285"/>
      <c r="G56" s="274"/>
      <c r="H56" s="274"/>
      <c r="I56" s="265">
        <v>626.54025000000001</v>
      </c>
      <c r="J56" s="305"/>
      <c r="K56" s="183" t="s">
        <v>70</v>
      </c>
    </row>
    <row r="57" spans="1:11" ht="14.25" customHeight="1" x14ac:dyDescent="0.25">
      <c r="A57" s="175" t="s">
        <v>30</v>
      </c>
      <c r="B57" s="265">
        <f t="shared" si="0"/>
        <v>4245.8506049999996</v>
      </c>
      <c r="C57" s="265"/>
      <c r="D57" s="265"/>
      <c r="E57" s="272">
        <v>3150</v>
      </c>
      <c r="F57" s="285">
        <v>324</v>
      </c>
      <c r="G57" s="274">
        <v>70.596000000000004</v>
      </c>
      <c r="H57" s="274">
        <v>338.14863500000001</v>
      </c>
      <c r="I57" s="265">
        <v>363.10597000000001</v>
      </c>
      <c r="J57" s="305"/>
      <c r="K57" s="183" t="s">
        <v>31</v>
      </c>
    </row>
    <row r="58" spans="1:11" ht="14.25" customHeight="1" x14ac:dyDescent="0.25">
      <c r="A58" s="177" t="s">
        <v>71</v>
      </c>
      <c r="B58" s="286">
        <f t="shared" si="0"/>
        <v>-3.2350000003134483E-2</v>
      </c>
      <c r="C58" s="286">
        <f>C47-C48</f>
        <v>0</v>
      </c>
      <c r="D58" s="286">
        <f>D47-D48</f>
        <v>0</v>
      </c>
      <c r="E58" s="286">
        <f>E47-E48</f>
        <v>0.39960000000064611</v>
      </c>
      <c r="F58" s="306">
        <f>F47-F48</f>
        <v>0</v>
      </c>
      <c r="G58" s="282">
        <v>0</v>
      </c>
      <c r="H58" s="282">
        <f>H47-H48</f>
        <v>-0.43195000000378059</v>
      </c>
      <c r="I58" s="282">
        <f>I47-I48</f>
        <v>0</v>
      </c>
      <c r="J58" s="307">
        <f>J47-J48</f>
        <v>0</v>
      </c>
      <c r="K58" s="189" t="s">
        <v>72</v>
      </c>
    </row>
  </sheetData>
  <pageMargins left="0.10433070899999999" right="0.10433070899999999" top="0.25" bottom="0.2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9"/>
  <sheetViews>
    <sheetView zoomScale="120" zoomScaleNormal="120" workbookViewId="0"/>
  </sheetViews>
  <sheetFormatPr defaultRowHeight="15" x14ac:dyDescent="0.25"/>
  <cols>
    <col min="1" max="1" width="25.7109375" customWidth="1"/>
    <col min="2" max="2" width="8" customWidth="1"/>
    <col min="3" max="3" width="9.140625" customWidth="1"/>
    <col min="4" max="4" width="8.42578125" customWidth="1"/>
    <col min="5" max="5" width="7.85546875" customWidth="1"/>
    <col min="6" max="6" width="9" customWidth="1"/>
    <col min="7" max="7" width="8.28515625" customWidth="1"/>
    <col min="8" max="8" width="25.7109375" customWidth="1"/>
  </cols>
  <sheetData>
    <row r="3" spans="1:16" ht="12.95" customHeight="1" x14ac:dyDescent="0.25">
      <c r="A3" s="1" t="s">
        <v>296</v>
      </c>
      <c r="B3" s="1"/>
      <c r="C3" s="2"/>
      <c r="D3" s="3"/>
      <c r="E3" s="3"/>
      <c r="F3" s="4"/>
      <c r="G3" s="4"/>
    </row>
    <row r="4" spans="1:16" ht="12.95" customHeight="1" x14ac:dyDescent="0.25">
      <c r="A4" s="1" t="s">
        <v>96</v>
      </c>
      <c r="B4" s="1"/>
      <c r="C4" s="2"/>
      <c r="D4" s="3"/>
      <c r="E4" s="3"/>
      <c r="F4" s="4"/>
      <c r="G4" s="4"/>
    </row>
    <row r="5" spans="1:16" ht="66" customHeight="1" x14ac:dyDescent="0.25">
      <c r="A5" s="197"/>
      <c r="B5" s="31" t="s">
        <v>97</v>
      </c>
      <c r="C5" s="31" t="s">
        <v>98</v>
      </c>
      <c r="D5" s="31" t="s">
        <v>99</v>
      </c>
      <c r="E5" s="31" t="s">
        <v>97</v>
      </c>
      <c r="F5" s="31" t="s">
        <v>98</v>
      </c>
      <c r="G5" s="31" t="s">
        <v>99</v>
      </c>
      <c r="H5" s="198"/>
    </row>
    <row r="6" spans="1:16" ht="12.95" customHeight="1" x14ac:dyDescent="0.25">
      <c r="A6" s="199"/>
      <c r="B6" s="431" t="s">
        <v>100</v>
      </c>
      <c r="C6" s="432"/>
      <c r="D6" s="432"/>
      <c r="E6" s="431" t="s">
        <v>0</v>
      </c>
      <c r="F6" s="432" t="s">
        <v>0</v>
      </c>
      <c r="G6" s="432"/>
      <c r="H6" s="200"/>
      <c r="K6" s="32"/>
      <c r="L6" s="32"/>
      <c r="M6" s="32"/>
      <c r="N6" s="32"/>
      <c r="O6" s="32"/>
      <c r="P6" s="32"/>
    </row>
    <row r="7" spans="1:16" ht="12" customHeight="1" x14ac:dyDescent="0.25">
      <c r="A7" s="172" t="s">
        <v>1</v>
      </c>
      <c r="B7" s="228">
        <v>16</v>
      </c>
      <c r="C7" s="229">
        <v>2958</v>
      </c>
      <c r="D7" s="230"/>
      <c r="E7" s="231">
        <v>57.6</v>
      </c>
      <c r="F7" s="232">
        <v>10648.800000000001</v>
      </c>
      <c r="G7" s="233"/>
      <c r="H7" s="220" t="s">
        <v>2</v>
      </c>
      <c r="K7" s="32"/>
      <c r="L7" s="32"/>
      <c r="M7" s="32"/>
      <c r="N7" s="32"/>
      <c r="O7" s="32"/>
      <c r="P7" s="32"/>
    </row>
    <row r="8" spans="1:16" ht="12" customHeight="1" x14ac:dyDescent="0.25">
      <c r="A8" s="173" t="s">
        <v>3</v>
      </c>
      <c r="B8" s="234"/>
      <c r="C8" s="235"/>
      <c r="D8" s="236">
        <v>248</v>
      </c>
      <c r="E8" s="237"/>
      <c r="F8" s="238"/>
      <c r="G8" s="239">
        <v>892.80000000000007</v>
      </c>
      <c r="H8" s="221" t="s">
        <v>4</v>
      </c>
      <c r="K8" s="32"/>
      <c r="L8" s="32"/>
      <c r="M8" s="32"/>
      <c r="N8" s="32"/>
      <c r="O8" s="32"/>
      <c r="P8" s="32"/>
    </row>
    <row r="9" spans="1:16" ht="12" customHeight="1" x14ac:dyDescent="0.25">
      <c r="A9" s="173" t="s">
        <v>5</v>
      </c>
      <c r="B9" s="234"/>
      <c r="C9" s="235"/>
      <c r="D9" s="236">
        <v>3929</v>
      </c>
      <c r="E9" s="237"/>
      <c r="F9" s="238"/>
      <c r="G9" s="239">
        <v>14144.4</v>
      </c>
      <c r="H9" s="221" t="s">
        <v>6</v>
      </c>
      <c r="K9" s="32"/>
      <c r="L9" s="32"/>
      <c r="M9" s="32"/>
      <c r="N9" s="32"/>
      <c r="O9" s="32"/>
      <c r="P9" s="32"/>
    </row>
    <row r="10" spans="1:16" ht="12" customHeight="1" x14ac:dyDescent="0.25">
      <c r="A10" s="173" t="s">
        <v>7</v>
      </c>
      <c r="B10" s="234"/>
      <c r="C10" s="235"/>
      <c r="D10" s="236"/>
      <c r="E10" s="237"/>
      <c r="F10" s="238"/>
      <c r="G10" s="239"/>
      <c r="H10" s="222" t="s">
        <v>8</v>
      </c>
      <c r="K10" s="32"/>
      <c r="L10" s="32"/>
      <c r="M10" s="32"/>
      <c r="N10" s="32"/>
      <c r="O10" s="32"/>
      <c r="P10" s="32"/>
    </row>
    <row r="11" spans="1:16" ht="12" customHeight="1" x14ac:dyDescent="0.25">
      <c r="A11" s="173" t="s">
        <v>9</v>
      </c>
      <c r="B11" s="234"/>
      <c r="C11" s="235"/>
      <c r="D11" s="236"/>
      <c r="E11" s="237"/>
      <c r="F11" s="238"/>
      <c r="G11" s="239"/>
      <c r="H11" s="222" t="s">
        <v>10</v>
      </c>
      <c r="K11" s="32"/>
      <c r="L11" s="32"/>
      <c r="M11" s="32"/>
      <c r="N11" s="32"/>
      <c r="O11" s="32"/>
      <c r="P11" s="32"/>
    </row>
    <row r="12" spans="1:16" ht="15" customHeight="1" x14ac:dyDescent="0.25">
      <c r="A12" s="174" t="s">
        <v>11</v>
      </c>
      <c r="B12" s="240">
        <f t="shared" ref="B12:G12" si="0">B7+B8-B9+B10-B11</f>
        <v>16</v>
      </c>
      <c r="C12" s="241">
        <f t="shared" si="0"/>
        <v>2958</v>
      </c>
      <c r="D12" s="242">
        <f>D7+D8-D9+D10-D11</f>
        <v>-3681</v>
      </c>
      <c r="E12" s="240">
        <f t="shared" si="0"/>
        <v>57.6</v>
      </c>
      <c r="F12" s="241">
        <f t="shared" si="0"/>
        <v>10648.800000000001</v>
      </c>
      <c r="G12" s="242">
        <f t="shared" si="0"/>
        <v>-13251.6</v>
      </c>
      <c r="H12" s="223" t="s">
        <v>12</v>
      </c>
      <c r="K12" s="32"/>
      <c r="L12" s="32"/>
      <c r="M12" s="32"/>
      <c r="N12" s="32"/>
      <c r="O12" s="32"/>
      <c r="P12" s="32"/>
    </row>
    <row r="13" spans="1:16" ht="15" customHeight="1" x14ac:dyDescent="0.25">
      <c r="A13" s="174" t="s">
        <v>13</v>
      </c>
      <c r="B13" s="240">
        <f t="shared" ref="B13:G13" si="1">SUM(B14:B22)</f>
        <v>0</v>
      </c>
      <c r="C13" s="241">
        <f t="shared" si="1"/>
        <v>0</v>
      </c>
      <c r="D13" s="242">
        <f t="shared" si="1"/>
        <v>0</v>
      </c>
      <c r="E13" s="240">
        <f t="shared" si="1"/>
        <v>0</v>
      </c>
      <c r="F13" s="241">
        <f t="shared" si="1"/>
        <v>0</v>
      </c>
      <c r="G13" s="242">
        <f t="shared" si="1"/>
        <v>0</v>
      </c>
      <c r="H13" s="223" t="s">
        <v>14</v>
      </c>
      <c r="K13" s="32"/>
      <c r="L13" s="32"/>
      <c r="M13" s="32"/>
      <c r="N13" s="32"/>
      <c r="O13" s="32"/>
      <c r="P13" s="32"/>
    </row>
    <row r="14" spans="1:16" ht="12" customHeight="1" x14ac:dyDescent="0.25">
      <c r="A14" s="175" t="s">
        <v>15</v>
      </c>
      <c r="B14" s="234"/>
      <c r="C14" s="235"/>
      <c r="D14" s="236"/>
      <c r="E14" s="237"/>
      <c r="F14" s="238"/>
      <c r="G14" s="239"/>
      <c r="H14" s="222" t="s">
        <v>16</v>
      </c>
      <c r="K14" s="32"/>
      <c r="L14" s="32"/>
      <c r="M14" s="32"/>
      <c r="N14" s="32"/>
      <c r="O14" s="32"/>
      <c r="P14" s="32"/>
    </row>
    <row r="15" spans="1:16" ht="12" customHeight="1" x14ac:dyDescent="0.25">
      <c r="A15" s="178" t="s">
        <v>83</v>
      </c>
      <c r="B15" s="243"/>
      <c r="C15" s="235"/>
      <c r="D15" s="236"/>
      <c r="E15" s="237"/>
      <c r="F15" s="238"/>
      <c r="G15" s="239"/>
      <c r="H15" s="224" t="s">
        <v>101</v>
      </c>
      <c r="K15" s="32"/>
      <c r="L15" s="32"/>
      <c r="M15" s="32"/>
      <c r="N15" s="32"/>
      <c r="O15" s="32"/>
      <c r="P15" s="32"/>
    </row>
    <row r="16" spans="1:16" ht="12" customHeight="1" x14ac:dyDescent="0.25">
      <c r="A16" s="175" t="s">
        <v>18</v>
      </c>
      <c r="B16" s="234"/>
      <c r="C16" s="235"/>
      <c r="D16" s="236"/>
      <c r="E16" s="237"/>
      <c r="F16" s="238"/>
      <c r="G16" s="239"/>
      <c r="H16" s="222" t="s">
        <v>19</v>
      </c>
      <c r="K16" s="32"/>
      <c r="L16" s="32"/>
      <c r="M16" s="32"/>
      <c r="N16" s="32"/>
      <c r="O16" s="32"/>
      <c r="P16" s="32"/>
    </row>
    <row r="17" spans="1:16" ht="12" customHeight="1" x14ac:dyDescent="0.25">
      <c r="A17" s="175" t="s">
        <v>20</v>
      </c>
      <c r="B17" s="234"/>
      <c r="C17" s="235"/>
      <c r="D17" s="236"/>
      <c r="E17" s="237"/>
      <c r="F17" s="238"/>
      <c r="G17" s="239"/>
      <c r="H17" s="222" t="s">
        <v>21</v>
      </c>
      <c r="K17" s="32"/>
      <c r="L17" s="32"/>
      <c r="M17" s="32"/>
      <c r="N17" s="32"/>
      <c r="O17" s="32"/>
      <c r="P17" s="32"/>
    </row>
    <row r="18" spans="1:16" ht="12" customHeight="1" x14ac:dyDescent="0.25">
      <c r="A18" s="175" t="s">
        <v>22</v>
      </c>
      <c r="B18" s="234"/>
      <c r="C18" s="235"/>
      <c r="D18" s="236"/>
      <c r="E18" s="237"/>
      <c r="F18" s="238"/>
      <c r="G18" s="239"/>
      <c r="H18" s="222" t="s">
        <v>23</v>
      </c>
      <c r="K18" s="32"/>
      <c r="L18" s="32"/>
      <c r="M18" s="32"/>
      <c r="N18" s="32"/>
      <c r="O18" s="32"/>
      <c r="P18" s="32"/>
    </row>
    <row r="19" spans="1:16" ht="12" customHeight="1" x14ac:dyDescent="0.25">
      <c r="A19" s="175" t="s">
        <v>24</v>
      </c>
      <c r="B19" s="234"/>
      <c r="C19" s="235"/>
      <c r="D19" s="236"/>
      <c r="E19" s="237"/>
      <c r="F19" s="238"/>
      <c r="G19" s="239"/>
      <c r="H19" s="222" t="s">
        <v>25</v>
      </c>
      <c r="K19" s="32"/>
      <c r="L19" s="32"/>
      <c r="M19" s="32"/>
      <c r="N19" s="32"/>
      <c r="O19" s="32"/>
      <c r="P19" s="32"/>
    </row>
    <row r="20" spans="1:16" ht="12" customHeight="1" x14ac:dyDescent="0.25">
      <c r="A20" s="175" t="s">
        <v>26</v>
      </c>
      <c r="B20" s="234"/>
      <c r="C20" s="235"/>
      <c r="D20" s="236"/>
      <c r="E20" s="237"/>
      <c r="F20" s="238"/>
      <c r="G20" s="239"/>
      <c r="H20" s="222" t="s">
        <v>27</v>
      </c>
      <c r="K20" s="32"/>
      <c r="L20" s="32"/>
      <c r="M20" s="32"/>
      <c r="N20" s="32"/>
      <c r="O20" s="32"/>
      <c r="P20" s="32"/>
    </row>
    <row r="21" spans="1:16" ht="12" customHeight="1" x14ac:dyDescent="0.25">
      <c r="A21" s="175" t="s">
        <v>28</v>
      </c>
      <c r="B21" s="234"/>
      <c r="C21" s="235"/>
      <c r="D21" s="236"/>
      <c r="E21" s="237"/>
      <c r="F21" s="238"/>
      <c r="G21" s="239"/>
      <c r="H21" s="222" t="s">
        <v>29</v>
      </c>
      <c r="K21" s="32"/>
      <c r="L21" s="32"/>
      <c r="M21" s="32"/>
      <c r="N21" s="32"/>
      <c r="O21" s="32"/>
      <c r="P21" s="32"/>
    </row>
    <row r="22" spans="1:16" ht="12" customHeight="1" x14ac:dyDescent="0.25">
      <c r="A22" s="175" t="s">
        <v>80</v>
      </c>
      <c r="B22" s="234"/>
      <c r="C22" s="235"/>
      <c r="D22" s="236"/>
      <c r="E22" s="237"/>
      <c r="F22" s="238"/>
      <c r="G22" s="239"/>
      <c r="H22" s="222" t="s">
        <v>81</v>
      </c>
      <c r="K22" s="32"/>
      <c r="L22" s="32"/>
      <c r="M22" s="32"/>
      <c r="N22" s="32"/>
      <c r="O22" s="32"/>
      <c r="P22" s="32"/>
    </row>
    <row r="23" spans="1:16" ht="24" customHeight="1" x14ac:dyDescent="0.25">
      <c r="A23" s="174" t="s">
        <v>32</v>
      </c>
      <c r="B23" s="244">
        <f t="shared" ref="B23:G23" si="2">SUM(B24:B32)</f>
        <v>0</v>
      </c>
      <c r="C23" s="245">
        <f t="shared" si="2"/>
        <v>0</v>
      </c>
      <c r="D23" s="246">
        <f t="shared" si="2"/>
        <v>5532</v>
      </c>
      <c r="E23" s="244">
        <f t="shared" si="2"/>
        <v>0</v>
      </c>
      <c r="F23" s="245">
        <f t="shared" si="2"/>
        <v>0</v>
      </c>
      <c r="G23" s="246">
        <f t="shared" si="2"/>
        <v>19915.199999999997</v>
      </c>
      <c r="H23" s="223" t="s">
        <v>33</v>
      </c>
      <c r="K23" s="32"/>
      <c r="L23" s="32"/>
      <c r="M23" s="32"/>
      <c r="N23" s="32"/>
      <c r="O23" s="32"/>
      <c r="P23" s="32"/>
    </row>
    <row r="24" spans="1:16" ht="12" customHeight="1" x14ac:dyDescent="0.25">
      <c r="A24" s="175" t="s">
        <v>15</v>
      </c>
      <c r="B24" s="234"/>
      <c r="C24" s="235"/>
      <c r="D24" s="236">
        <v>5458</v>
      </c>
      <c r="E24" s="237"/>
      <c r="F24" s="238"/>
      <c r="G24" s="239">
        <v>19648.8</v>
      </c>
      <c r="H24" s="222" t="s">
        <v>16</v>
      </c>
      <c r="K24" s="32"/>
      <c r="L24" s="32"/>
      <c r="M24" s="32"/>
      <c r="N24" s="32"/>
      <c r="O24" s="32"/>
      <c r="P24" s="32"/>
    </row>
    <row r="25" spans="1:16" ht="12" customHeight="1" x14ac:dyDescent="0.25">
      <c r="A25" s="178" t="s">
        <v>83</v>
      </c>
      <c r="B25" s="243"/>
      <c r="C25" s="235"/>
      <c r="D25" s="236">
        <v>1</v>
      </c>
      <c r="E25" s="237"/>
      <c r="F25" s="238"/>
      <c r="G25" s="239">
        <v>3.6</v>
      </c>
      <c r="H25" s="224" t="s">
        <v>101</v>
      </c>
      <c r="K25" s="32"/>
      <c r="L25" s="32"/>
      <c r="M25" s="32"/>
      <c r="N25" s="32"/>
      <c r="O25" s="32"/>
      <c r="P25" s="32"/>
    </row>
    <row r="26" spans="1:16" ht="12" customHeight="1" x14ac:dyDescent="0.25">
      <c r="A26" s="175" t="s">
        <v>18</v>
      </c>
      <c r="B26" s="234"/>
      <c r="C26" s="235"/>
      <c r="D26" s="236">
        <v>73</v>
      </c>
      <c r="E26" s="237"/>
      <c r="F26" s="238"/>
      <c r="G26" s="239">
        <v>262.8</v>
      </c>
      <c r="H26" s="222" t="s">
        <v>19</v>
      </c>
      <c r="K26" s="32"/>
      <c r="L26" s="32"/>
      <c r="M26" s="32"/>
      <c r="N26" s="32"/>
      <c r="O26" s="32"/>
      <c r="P26" s="32"/>
    </row>
    <row r="27" spans="1:16" ht="12" customHeight="1" x14ac:dyDescent="0.25">
      <c r="A27" s="175" t="s">
        <v>20</v>
      </c>
      <c r="B27" s="234"/>
      <c r="C27" s="235"/>
      <c r="D27" s="236"/>
      <c r="E27" s="237"/>
      <c r="F27" s="238"/>
      <c r="G27" s="239"/>
      <c r="H27" s="222" t="s">
        <v>21</v>
      </c>
      <c r="K27" s="32"/>
      <c r="L27" s="32"/>
      <c r="M27" s="32"/>
      <c r="N27" s="32"/>
      <c r="O27" s="32"/>
      <c r="P27" s="32"/>
    </row>
    <row r="28" spans="1:16" ht="12" customHeight="1" x14ac:dyDescent="0.25">
      <c r="A28" s="175" t="s">
        <v>35</v>
      </c>
      <c r="B28" s="234"/>
      <c r="C28" s="235"/>
      <c r="D28" s="236"/>
      <c r="E28" s="237"/>
      <c r="F28" s="238"/>
      <c r="G28" s="239"/>
      <c r="H28" s="222" t="s">
        <v>23</v>
      </c>
      <c r="K28" s="32"/>
      <c r="L28" s="32"/>
      <c r="M28" s="32"/>
      <c r="N28" s="32"/>
      <c r="O28" s="32"/>
      <c r="P28" s="32"/>
    </row>
    <row r="29" spans="1:16" ht="12" customHeight="1" x14ac:dyDescent="0.25">
      <c r="A29" s="175" t="s">
        <v>24</v>
      </c>
      <c r="B29" s="234"/>
      <c r="C29" s="235"/>
      <c r="D29" s="236"/>
      <c r="E29" s="237"/>
      <c r="F29" s="238"/>
      <c r="G29" s="239"/>
      <c r="H29" s="222" t="s">
        <v>25</v>
      </c>
      <c r="K29" s="32"/>
      <c r="L29" s="32"/>
      <c r="M29" s="32"/>
      <c r="N29" s="32"/>
      <c r="O29" s="32"/>
      <c r="P29" s="32"/>
    </row>
    <row r="30" spans="1:16" ht="12" customHeight="1" x14ac:dyDescent="0.25">
      <c r="A30" s="175" t="s">
        <v>36</v>
      </c>
      <c r="B30" s="234"/>
      <c r="C30" s="235"/>
      <c r="D30" s="236"/>
      <c r="E30" s="237"/>
      <c r="F30" s="238"/>
      <c r="G30" s="239"/>
      <c r="H30" s="222" t="s">
        <v>27</v>
      </c>
      <c r="K30" s="32"/>
      <c r="L30" s="32"/>
      <c r="M30" s="32"/>
      <c r="N30" s="32"/>
      <c r="O30" s="32"/>
      <c r="P30" s="32"/>
    </row>
    <row r="31" spans="1:16" ht="12" customHeight="1" x14ac:dyDescent="0.25">
      <c r="A31" s="175" t="s">
        <v>28</v>
      </c>
      <c r="B31" s="234"/>
      <c r="C31" s="235"/>
      <c r="D31" s="236"/>
      <c r="E31" s="237"/>
      <c r="F31" s="238"/>
      <c r="G31" s="239"/>
      <c r="H31" s="222" t="s">
        <v>29</v>
      </c>
      <c r="J31" s="10"/>
      <c r="K31" s="40"/>
      <c r="L31" s="32"/>
      <c r="M31" s="32"/>
      <c r="N31" s="32"/>
      <c r="O31" s="32"/>
      <c r="P31" s="32"/>
    </row>
    <row r="32" spans="1:16" ht="12" customHeight="1" x14ac:dyDescent="0.25">
      <c r="A32" s="175" t="s">
        <v>80</v>
      </c>
      <c r="B32" s="234"/>
      <c r="C32" s="235"/>
      <c r="D32" s="236"/>
      <c r="E32" s="237"/>
      <c r="F32" s="238"/>
      <c r="G32" s="239"/>
      <c r="H32" s="222" t="s">
        <v>81</v>
      </c>
      <c r="J32" s="28"/>
      <c r="K32" s="40"/>
      <c r="L32" s="32"/>
      <c r="M32" s="32"/>
      <c r="N32" s="32"/>
      <c r="O32" s="32"/>
      <c r="P32" s="32"/>
    </row>
    <row r="33" spans="1:16" ht="15" customHeight="1" x14ac:dyDescent="0.25">
      <c r="A33" s="177" t="s">
        <v>37</v>
      </c>
      <c r="B33" s="244">
        <f t="shared" ref="B33:G33" si="3">B34+B35+B36</f>
        <v>-16</v>
      </c>
      <c r="C33" s="245">
        <f t="shared" si="3"/>
        <v>-2958</v>
      </c>
      <c r="D33" s="246">
        <f t="shared" si="3"/>
        <v>2974</v>
      </c>
      <c r="E33" s="244">
        <f t="shared" si="3"/>
        <v>-57.6</v>
      </c>
      <c r="F33" s="245">
        <f t="shared" si="3"/>
        <v>-10648.800000000001</v>
      </c>
      <c r="G33" s="246">
        <f t="shared" si="3"/>
        <v>10706.400000000001</v>
      </c>
      <c r="H33" s="225" t="s">
        <v>38</v>
      </c>
      <c r="J33" s="11"/>
      <c r="K33" s="40"/>
      <c r="L33" s="32"/>
      <c r="M33" s="32"/>
      <c r="N33" s="32"/>
      <c r="O33" s="32"/>
      <c r="P33" s="32"/>
    </row>
    <row r="34" spans="1:16" ht="12" customHeight="1" x14ac:dyDescent="0.25">
      <c r="A34" s="178" t="s">
        <v>41</v>
      </c>
      <c r="B34" s="234">
        <f>-B7</f>
        <v>-16</v>
      </c>
      <c r="C34" s="235">
        <f>-C7</f>
        <v>-2958</v>
      </c>
      <c r="D34" s="236">
        <f>-(B34+C34)</f>
        <v>2974</v>
      </c>
      <c r="E34" s="237">
        <f>-E7</f>
        <v>-57.6</v>
      </c>
      <c r="F34" s="235">
        <f>-F7</f>
        <v>-10648.800000000001</v>
      </c>
      <c r="G34" s="239">
        <f>-(E34+F34)</f>
        <v>10706.400000000001</v>
      </c>
      <c r="H34" s="224" t="s">
        <v>42</v>
      </c>
      <c r="J34" s="28"/>
      <c r="K34" s="40"/>
      <c r="L34" s="32"/>
      <c r="M34" s="32"/>
      <c r="N34" s="32"/>
      <c r="O34" s="32"/>
      <c r="P34" s="32"/>
    </row>
    <row r="35" spans="1:16" ht="12" customHeight="1" x14ac:dyDescent="0.25">
      <c r="A35" s="175" t="s">
        <v>39</v>
      </c>
      <c r="B35" s="247"/>
      <c r="C35" s="248"/>
      <c r="D35" s="249"/>
      <c r="E35" s="250"/>
      <c r="F35" s="248"/>
      <c r="G35" s="249"/>
      <c r="H35" s="222" t="s">
        <v>40</v>
      </c>
      <c r="K35" s="32"/>
      <c r="L35" s="32"/>
      <c r="M35" s="32"/>
      <c r="N35" s="32"/>
      <c r="O35" s="32"/>
      <c r="P35" s="32"/>
    </row>
    <row r="36" spans="1:16" ht="12" customHeight="1" x14ac:dyDescent="0.25">
      <c r="A36" s="178" t="s">
        <v>43</v>
      </c>
      <c r="B36" s="243"/>
      <c r="C36" s="248"/>
      <c r="D36" s="249"/>
      <c r="E36" s="250"/>
      <c r="F36" s="248"/>
      <c r="G36" s="249"/>
      <c r="H36" s="224" t="s">
        <v>44</v>
      </c>
      <c r="K36" s="32"/>
      <c r="L36" s="32"/>
      <c r="M36" s="32"/>
      <c r="N36" s="32"/>
      <c r="O36" s="32"/>
      <c r="P36" s="32"/>
    </row>
    <row r="37" spans="1:16" ht="24.95" customHeight="1" x14ac:dyDescent="0.25">
      <c r="A37" s="179" t="s">
        <v>45</v>
      </c>
      <c r="B37" s="251">
        <f t="shared" ref="B37:G37" si="4">SUM(B38:B46)</f>
        <v>0</v>
      </c>
      <c r="C37" s="252">
        <f t="shared" si="4"/>
        <v>0</v>
      </c>
      <c r="D37" s="253">
        <f t="shared" si="4"/>
        <v>584</v>
      </c>
      <c r="E37" s="251">
        <f t="shared" si="4"/>
        <v>0</v>
      </c>
      <c r="F37" s="252">
        <f t="shared" si="4"/>
        <v>0</v>
      </c>
      <c r="G37" s="253">
        <f t="shared" si="4"/>
        <v>2102.4</v>
      </c>
      <c r="H37" s="225" t="s">
        <v>46</v>
      </c>
      <c r="K37" s="32"/>
      <c r="L37" s="32"/>
      <c r="M37" s="32"/>
      <c r="N37" s="32"/>
      <c r="O37" s="32"/>
      <c r="P37" s="32"/>
    </row>
    <row r="38" spans="1:16" ht="12" customHeight="1" x14ac:dyDescent="0.25">
      <c r="A38" s="175" t="s">
        <v>47</v>
      </c>
      <c r="B38" s="234"/>
      <c r="C38" s="235"/>
      <c r="D38" s="236">
        <v>15</v>
      </c>
      <c r="E38" s="237"/>
      <c r="F38" s="238"/>
      <c r="G38" s="239">
        <v>54</v>
      </c>
      <c r="H38" s="222" t="s">
        <v>48</v>
      </c>
      <c r="K38" s="32"/>
      <c r="L38" s="32"/>
      <c r="M38" s="32"/>
      <c r="N38" s="32"/>
      <c r="O38" s="32"/>
      <c r="P38" s="32"/>
    </row>
    <row r="39" spans="1:16" ht="12" customHeight="1" x14ac:dyDescent="0.25">
      <c r="A39" s="175" t="s">
        <v>15</v>
      </c>
      <c r="B39" s="234"/>
      <c r="C39" s="235"/>
      <c r="D39" s="236">
        <v>478</v>
      </c>
      <c r="E39" s="237"/>
      <c r="F39" s="238"/>
      <c r="G39" s="239">
        <v>1720.8</v>
      </c>
      <c r="H39" s="222" t="s">
        <v>16</v>
      </c>
      <c r="K39" s="32"/>
      <c r="L39" s="32"/>
      <c r="M39" s="32"/>
      <c r="N39" s="32"/>
      <c r="O39" s="32"/>
      <c r="P39" s="32"/>
    </row>
    <row r="40" spans="1:16" ht="12" customHeight="1" x14ac:dyDescent="0.25">
      <c r="A40" s="178" t="s">
        <v>83</v>
      </c>
      <c r="B40" s="243"/>
      <c r="C40" s="235"/>
      <c r="D40" s="236">
        <v>3</v>
      </c>
      <c r="E40" s="237"/>
      <c r="F40" s="238"/>
      <c r="G40" s="239">
        <v>10.8</v>
      </c>
      <c r="H40" s="224" t="s">
        <v>101</v>
      </c>
      <c r="K40" s="32"/>
      <c r="L40" s="32"/>
      <c r="M40" s="32"/>
      <c r="N40" s="32"/>
      <c r="O40" s="32"/>
      <c r="P40" s="32"/>
    </row>
    <row r="41" spans="1:16" ht="12" customHeight="1" x14ac:dyDescent="0.25">
      <c r="A41" s="175" t="s">
        <v>18</v>
      </c>
      <c r="B41" s="234"/>
      <c r="C41" s="235"/>
      <c r="D41" s="236">
        <v>1</v>
      </c>
      <c r="E41" s="237"/>
      <c r="F41" s="238"/>
      <c r="G41" s="239">
        <v>3.6</v>
      </c>
      <c r="H41" s="222" t="s">
        <v>19</v>
      </c>
      <c r="K41" s="32"/>
      <c r="L41" s="32"/>
      <c r="M41" s="32"/>
      <c r="N41" s="32"/>
      <c r="O41" s="32"/>
      <c r="P41" s="32"/>
    </row>
    <row r="42" spans="1:16" ht="12" customHeight="1" x14ac:dyDescent="0.25">
      <c r="A42" s="175" t="s">
        <v>20</v>
      </c>
      <c r="B42" s="234"/>
      <c r="C42" s="235"/>
      <c r="D42" s="236">
        <v>9</v>
      </c>
      <c r="E42" s="237"/>
      <c r="F42" s="238"/>
      <c r="G42" s="239">
        <v>32.4</v>
      </c>
      <c r="H42" s="222" t="s">
        <v>21</v>
      </c>
      <c r="K42" s="32"/>
      <c r="L42" s="32"/>
      <c r="M42" s="32"/>
      <c r="N42" s="32"/>
      <c r="O42" s="32"/>
      <c r="P42" s="32"/>
    </row>
    <row r="43" spans="1:16" ht="12" customHeight="1" x14ac:dyDescent="0.25">
      <c r="A43" s="175" t="s">
        <v>35</v>
      </c>
      <c r="B43" s="234"/>
      <c r="C43" s="235"/>
      <c r="D43" s="236">
        <v>12</v>
      </c>
      <c r="E43" s="237"/>
      <c r="F43" s="238"/>
      <c r="G43" s="239">
        <v>43.2</v>
      </c>
      <c r="H43" s="222" t="s">
        <v>23</v>
      </c>
      <c r="K43" s="32"/>
      <c r="L43" s="32"/>
      <c r="M43" s="32"/>
      <c r="N43" s="32"/>
      <c r="O43" s="32"/>
      <c r="P43" s="32"/>
    </row>
    <row r="44" spans="1:16" ht="12" customHeight="1" x14ac:dyDescent="0.25">
      <c r="A44" s="175" t="s">
        <v>26</v>
      </c>
      <c r="B44" s="234"/>
      <c r="C44" s="235"/>
      <c r="D44" s="236">
        <v>66</v>
      </c>
      <c r="E44" s="237"/>
      <c r="F44" s="238"/>
      <c r="G44" s="239">
        <v>237.6</v>
      </c>
      <c r="H44" s="222" t="s">
        <v>27</v>
      </c>
      <c r="K44" s="32"/>
      <c r="L44" s="32"/>
      <c r="M44" s="32"/>
      <c r="N44" s="32"/>
      <c r="O44" s="32"/>
      <c r="P44" s="32"/>
    </row>
    <row r="45" spans="1:16" ht="12" customHeight="1" x14ac:dyDescent="0.25">
      <c r="A45" s="175" t="s">
        <v>28</v>
      </c>
      <c r="B45" s="234"/>
      <c r="C45" s="235"/>
      <c r="D45" s="236"/>
      <c r="E45" s="237"/>
      <c r="F45" s="238"/>
      <c r="G45" s="239"/>
      <c r="H45" s="222" t="s">
        <v>29</v>
      </c>
      <c r="K45" s="32"/>
      <c r="L45" s="32"/>
      <c r="M45" s="32"/>
      <c r="N45" s="32"/>
      <c r="O45" s="32"/>
      <c r="P45" s="32"/>
    </row>
    <row r="46" spans="1:16" ht="12" customHeight="1" x14ac:dyDescent="0.25">
      <c r="A46" s="175" t="s">
        <v>80</v>
      </c>
      <c r="B46" s="234"/>
      <c r="C46" s="235"/>
      <c r="D46" s="236"/>
      <c r="E46" s="237"/>
      <c r="F46" s="238"/>
      <c r="G46" s="239"/>
      <c r="H46" s="222" t="s">
        <v>81</v>
      </c>
      <c r="K46" s="32"/>
      <c r="L46" s="32"/>
      <c r="M46" s="32"/>
      <c r="N46" s="32"/>
      <c r="O46" s="32"/>
      <c r="P46" s="32"/>
    </row>
    <row r="47" spans="1:16" ht="14.25" customHeight="1" x14ac:dyDescent="0.25">
      <c r="A47" s="177" t="s">
        <v>49</v>
      </c>
      <c r="B47" s="254"/>
      <c r="C47" s="255"/>
      <c r="D47" s="256">
        <v>421</v>
      </c>
      <c r="E47" s="257"/>
      <c r="F47" s="255"/>
      <c r="G47" s="253">
        <v>1515.6000000000001</v>
      </c>
      <c r="H47" s="226" t="s">
        <v>50</v>
      </c>
      <c r="K47" s="32"/>
      <c r="L47" s="32"/>
      <c r="M47" s="32"/>
      <c r="N47" s="32"/>
      <c r="O47" s="32"/>
      <c r="P47" s="32"/>
    </row>
    <row r="48" spans="1:16" ht="24.95" customHeight="1" x14ac:dyDescent="0.25">
      <c r="A48" s="179" t="s">
        <v>51</v>
      </c>
      <c r="B48" s="251">
        <f t="shared" ref="B48:G48" si="5">B12-B13+B23+B33-B37-B47</f>
        <v>0</v>
      </c>
      <c r="C48" s="252">
        <f t="shared" si="5"/>
        <v>0</v>
      </c>
      <c r="D48" s="253">
        <f t="shared" si="5"/>
        <v>3820</v>
      </c>
      <c r="E48" s="251">
        <f t="shared" si="5"/>
        <v>0</v>
      </c>
      <c r="F48" s="252">
        <f t="shared" si="5"/>
        <v>0</v>
      </c>
      <c r="G48" s="253">
        <f t="shared" si="5"/>
        <v>13752</v>
      </c>
      <c r="H48" s="225" t="s">
        <v>52</v>
      </c>
      <c r="K48" s="32"/>
      <c r="L48" s="32"/>
      <c r="M48" s="32"/>
      <c r="N48" s="32"/>
      <c r="O48" s="32"/>
      <c r="P48" s="32"/>
    </row>
    <row r="49" spans="1:16" ht="15" customHeight="1" x14ac:dyDescent="0.25">
      <c r="A49" s="177" t="s">
        <v>53</v>
      </c>
      <c r="B49" s="251">
        <f t="shared" ref="B49:G49" si="6">B50+B52</f>
        <v>0</v>
      </c>
      <c r="C49" s="252">
        <f t="shared" si="6"/>
        <v>0</v>
      </c>
      <c r="D49" s="253">
        <f t="shared" si="6"/>
        <v>3820</v>
      </c>
      <c r="E49" s="251">
        <f t="shared" si="6"/>
        <v>0</v>
      </c>
      <c r="F49" s="252">
        <f t="shared" si="6"/>
        <v>0</v>
      </c>
      <c r="G49" s="253">
        <f t="shared" si="6"/>
        <v>13751.600399999999</v>
      </c>
      <c r="H49" s="226" t="s">
        <v>54</v>
      </c>
      <c r="K49" s="32"/>
      <c r="L49" s="32"/>
      <c r="M49" s="32"/>
      <c r="N49" s="32"/>
      <c r="O49" s="32"/>
      <c r="P49" s="32"/>
    </row>
    <row r="50" spans="1:16" ht="24.95" customHeight="1" x14ac:dyDescent="0.25">
      <c r="A50" s="179" t="s">
        <v>55</v>
      </c>
      <c r="B50" s="258"/>
      <c r="C50" s="245"/>
      <c r="D50" s="242"/>
      <c r="E50" s="240"/>
      <c r="F50" s="259"/>
      <c r="G50" s="260"/>
      <c r="H50" s="225" t="s">
        <v>56</v>
      </c>
      <c r="K50" s="32"/>
      <c r="L50" s="32"/>
      <c r="M50" s="32"/>
      <c r="N50" s="32"/>
      <c r="O50" s="32"/>
      <c r="P50" s="32"/>
    </row>
    <row r="51" spans="1:16" ht="12" customHeight="1" x14ac:dyDescent="0.25">
      <c r="A51" s="180" t="s">
        <v>57</v>
      </c>
      <c r="B51" s="261"/>
      <c r="C51" s="235"/>
      <c r="D51" s="262"/>
      <c r="E51" s="263"/>
      <c r="F51" s="264"/>
      <c r="G51" s="239"/>
      <c r="H51" s="227" t="s">
        <v>58</v>
      </c>
      <c r="K51" s="32"/>
      <c r="L51" s="32"/>
      <c r="M51" s="32"/>
      <c r="N51" s="32"/>
      <c r="O51" s="32"/>
      <c r="P51" s="32"/>
    </row>
    <row r="52" spans="1:16" ht="20.100000000000001" customHeight="1" x14ac:dyDescent="0.25">
      <c r="A52" s="179" t="s">
        <v>59</v>
      </c>
      <c r="B52" s="244">
        <f t="shared" ref="B52:G52" si="7">SUM(B53:B58)</f>
        <v>0</v>
      </c>
      <c r="C52" s="245">
        <f t="shared" si="7"/>
        <v>0</v>
      </c>
      <c r="D52" s="246">
        <f t="shared" si="7"/>
        <v>3820</v>
      </c>
      <c r="E52" s="244">
        <f t="shared" si="7"/>
        <v>0</v>
      </c>
      <c r="F52" s="245">
        <f t="shared" si="7"/>
        <v>0</v>
      </c>
      <c r="G52" s="246">
        <f t="shared" si="7"/>
        <v>13751.600399999999</v>
      </c>
      <c r="H52" s="225" t="s">
        <v>60</v>
      </c>
      <c r="K52" s="32"/>
      <c r="L52" s="32"/>
      <c r="M52" s="32"/>
      <c r="N52" s="32"/>
      <c r="O52" s="32"/>
      <c r="P52" s="32"/>
    </row>
    <row r="53" spans="1:16" ht="12" customHeight="1" x14ac:dyDescent="0.25">
      <c r="A53" s="175" t="s">
        <v>61</v>
      </c>
      <c r="B53" s="234"/>
      <c r="C53" s="235"/>
      <c r="D53" s="236">
        <v>1016</v>
      </c>
      <c r="E53" s="237"/>
      <c r="F53" s="235"/>
      <c r="G53" s="236">
        <v>3657.2004000000002</v>
      </c>
      <c r="H53" s="222" t="s">
        <v>62</v>
      </c>
      <c r="K53" s="32"/>
      <c r="L53" s="32"/>
      <c r="M53" s="32"/>
      <c r="N53" s="32"/>
      <c r="O53" s="32"/>
      <c r="P53" s="32"/>
    </row>
    <row r="54" spans="1:16" ht="12" customHeight="1" x14ac:dyDescent="0.25">
      <c r="A54" s="175" t="s">
        <v>63</v>
      </c>
      <c r="B54" s="234"/>
      <c r="C54" s="235"/>
      <c r="D54" s="236">
        <v>31</v>
      </c>
      <c r="E54" s="237"/>
      <c r="F54" s="235"/>
      <c r="G54" s="239">
        <v>111.60000000000001</v>
      </c>
      <c r="H54" s="222" t="s">
        <v>64</v>
      </c>
      <c r="K54" s="32"/>
      <c r="L54" s="32"/>
      <c r="M54" s="32"/>
      <c r="N54" s="32"/>
      <c r="O54" s="32"/>
      <c r="P54" s="32"/>
    </row>
    <row r="55" spans="1:16" ht="12" customHeight="1" x14ac:dyDescent="0.25">
      <c r="A55" s="175" t="s">
        <v>65</v>
      </c>
      <c r="B55" s="234"/>
      <c r="C55" s="235"/>
      <c r="D55" s="236">
        <v>21</v>
      </c>
      <c r="E55" s="237"/>
      <c r="F55" s="235"/>
      <c r="G55" s="239">
        <v>75.600000000000009</v>
      </c>
      <c r="H55" s="222" t="s">
        <v>66</v>
      </c>
      <c r="K55" s="32"/>
      <c r="L55" s="32"/>
      <c r="M55" s="32"/>
      <c r="N55" s="32"/>
      <c r="O55" s="32"/>
      <c r="P55" s="32"/>
    </row>
    <row r="56" spans="1:16" ht="12" customHeight="1" x14ac:dyDescent="0.25">
      <c r="A56" s="175" t="s">
        <v>67</v>
      </c>
      <c r="B56" s="234"/>
      <c r="C56" s="235"/>
      <c r="D56" s="236">
        <v>1837</v>
      </c>
      <c r="E56" s="237"/>
      <c r="F56" s="235"/>
      <c r="G56" s="239">
        <v>6613.2</v>
      </c>
      <c r="H56" s="222" t="s">
        <v>68</v>
      </c>
      <c r="K56" s="32"/>
      <c r="L56" s="32"/>
      <c r="M56" s="32"/>
      <c r="N56" s="32"/>
      <c r="O56" s="32"/>
      <c r="P56" s="32"/>
    </row>
    <row r="57" spans="1:16" ht="12" customHeight="1" x14ac:dyDescent="0.25">
      <c r="A57" s="175" t="s">
        <v>69</v>
      </c>
      <c r="B57" s="234"/>
      <c r="C57" s="235"/>
      <c r="D57" s="236">
        <v>40</v>
      </c>
      <c r="E57" s="237"/>
      <c r="F57" s="235"/>
      <c r="G57" s="239">
        <v>144</v>
      </c>
      <c r="H57" s="222" t="s">
        <v>70</v>
      </c>
      <c r="K57" s="32"/>
      <c r="L57" s="32"/>
      <c r="M57" s="32"/>
      <c r="N57" s="32"/>
      <c r="O57" s="32"/>
      <c r="P57" s="32"/>
    </row>
    <row r="58" spans="1:16" ht="12" customHeight="1" x14ac:dyDescent="0.25">
      <c r="A58" s="175" t="s">
        <v>30</v>
      </c>
      <c r="B58" s="234"/>
      <c r="C58" s="235"/>
      <c r="D58" s="236">
        <v>875</v>
      </c>
      <c r="E58" s="237"/>
      <c r="F58" s="235"/>
      <c r="G58" s="239">
        <v>3150</v>
      </c>
      <c r="H58" s="222" t="s">
        <v>31</v>
      </c>
      <c r="K58" s="32"/>
      <c r="L58" s="32"/>
      <c r="M58" s="32"/>
      <c r="N58" s="32"/>
      <c r="O58" s="32"/>
      <c r="P58" s="32"/>
    </row>
    <row r="59" spans="1:16" x14ac:dyDescent="0.25">
      <c r="A59" s="177" t="s">
        <v>71</v>
      </c>
      <c r="B59" s="245">
        <f t="shared" ref="B59:G59" si="8">B48-B49</f>
        <v>0</v>
      </c>
      <c r="C59" s="245">
        <f t="shared" si="8"/>
        <v>0</v>
      </c>
      <c r="D59" s="246">
        <f t="shared" si="8"/>
        <v>0</v>
      </c>
      <c r="E59" s="245">
        <f t="shared" si="8"/>
        <v>0</v>
      </c>
      <c r="F59" s="245">
        <f t="shared" si="8"/>
        <v>0</v>
      </c>
      <c r="G59" s="246">
        <f t="shared" si="8"/>
        <v>0.39960000000064611</v>
      </c>
      <c r="H59" s="226" t="s">
        <v>72</v>
      </c>
    </row>
  </sheetData>
  <mergeCells count="2">
    <mergeCell ref="B6:D6"/>
    <mergeCell ref="E6:G6"/>
  </mergeCells>
  <pageMargins left="0.23622047244094491" right="0.23622047244094491" top="0.51181102362204722" bottom="0.19685039370078741" header="0.27559055118110237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8"/>
  <sheetViews>
    <sheetView zoomScale="120" zoomScaleNormal="120" workbookViewId="0"/>
  </sheetViews>
  <sheetFormatPr defaultRowHeight="15" x14ac:dyDescent="0.25"/>
  <cols>
    <col min="1" max="1" width="32.7109375" customWidth="1"/>
    <col min="2" max="2" width="28.5703125" customWidth="1"/>
    <col min="3" max="3" width="32.7109375" customWidth="1"/>
  </cols>
  <sheetData>
    <row r="3" spans="1:3" ht="12.95" customHeight="1" x14ac:dyDescent="0.25">
      <c r="A3" s="44" t="s">
        <v>295</v>
      </c>
      <c r="B3" s="44"/>
      <c r="C3" s="45"/>
    </row>
    <row r="4" spans="1:3" ht="12.95" customHeight="1" x14ac:dyDescent="0.25">
      <c r="A4" s="44" t="s">
        <v>102</v>
      </c>
      <c r="B4" s="44"/>
      <c r="C4" s="46" t="s">
        <v>0</v>
      </c>
    </row>
    <row r="5" spans="1:3" ht="28.5" customHeight="1" x14ac:dyDescent="0.25">
      <c r="A5" s="319"/>
      <c r="B5" s="47" t="s">
        <v>103</v>
      </c>
      <c r="C5" s="320"/>
    </row>
    <row r="6" spans="1:3" ht="12" customHeight="1" x14ac:dyDescent="0.25">
      <c r="A6" s="173" t="s">
        <v>1</v>
      </c>
      <c r="B6" s="309"/>
      <c r="C6" s="222" t="s">
        <v>2</v>
      </c>
    </row>
    <row r="7" spans="1:3" ht="12" customHeight="1" x14ac:dyDescent="0.25">
      <c r="A7" s="173" t="s">
        <v>3</v>
      </c>
      <c r="B7" s="310"/>
      <c r="C7" s="221" t="s">
        <v>4</v>
      </c>
    </row>
    <row r="8" spans="1:3" ht="12" customHeight="1" x14ac:dyDescent="0.25">
      <c r="A8" s="173" t="s">
        <v>5</v>
      </c>
      <c r="B8" s="311"/>
      <c r="C8" s="221" t="s">
        <v>6</v>
      </c>
    </row>
    <row r="9" spans="1:3" ht="12" customHeight="1" x14ac:dyDescent="0.25">
      <c r="A9" s="173" t="s">
        <v>7</v>
      </c>
      <c r="B9" s="310"/>
      <c r="C9" s="222" t="s">
        <v>8</v>
      </c>
    </row>
    <row r="10" spans="1:3" ht="12" customHeight="1" x14ac:dyDescent="0.25">
      <c r="A10" s="173" t="s">
        <v>9</v>
      </c>
      <c r="B10" s="310"/>
      <c r="C10" s="222" t="s">
        <v>10</v>
      </c>
    </row>
    <row r="11" spans="1:3" ht="20.100000000000001" customHeight="1" x14ac:dyDescent="0.25">
      <c r="A11" s="174" t="s">
        <v>11</v>
      </c>
      <c r="B11" s="312">
        <f>B6+B7-B8+B9-B10</f>
        <v>0</v>
      </c>
      <c r="C11" s="223" t="s">
        <v>12</v>
      </c>
    </row>
    <row r="12" spans="1:3" ht="20.100000000000001" customHeight="1" x14ac:dyDescent="0.25">
      <c r="A12" s="174" t="s">
        <v>13</v>
      </c>
      <c r="B12" s="312">
        <f>SUM(B13:B21)</f>
        <v>0</v>
      </c>
      <c r="C12" s="223" t="s">
        <v>14</v>
      </c>
    </row>
    <row r="13" spans="1:3" ht="12" customHeight="1" x14ac:dyDescent="0.25">
      <c r="A13" s="175" t="s">
        <v>15</v>
      </c>
      <c r="B13" s="313"/>
      <c r="C13" s="222" t="s">
        <v>16</v>
      </c>
    </row>
    <row r="14" spans="1:3" ht="12" customHeight="1" x14ac:dyDescent="0.25">
      <c r="A14" s="178" t="s">
        <v>83</v>
      </c>
      <c r="B14" s="314"/>
      <c r="C14" s="224" t="s">
        <v>101</v>
      </c>
    </row>
    <row r="15" spans="1:3" ht="12" customHeight="1" x14ac:dyDescent="0.25">
      <c r="A15" s="175" t="s">
        <v>18</v>
      </c>
      <c r="B15" s="313"/>
      <c r="C15" s="222" t="s">
        <v>19</v>
      </c>
    </row>
    <row r="16" spans="1:3" ht="12" customHeight="1" x14ac:dyDescent="0.25">
      <c r="A16" s="175" t="s">
        <v>20</v>
      </c>
      <c r="B16" s="313"/>
      <c r="C16" s="222" t="s">
        <v>21</v>
      </c>
    </row>
    <row r="17" spans="1:3" ht="12" customHeight="1" x14ac:dyDescent="0.25">
      <c r="A17" s="175" t="s">
        <v>22</v>
      </c>
      <c r="B17" s="314"/>
      <c r="C17" s="222" t="s">
        <v>23</v>
      </c>
    </row>
    <row r="18" spans="1:3" ht="12" customHeight="1" x14ac:dyDescent="0.25">
      <c r="A18" s="175" t="s">
        <v>24</v>
      </c>
      <c r="B18" s="314"/>
      <c r="C18" s="222" t="s">
        <v>25</v>
      </c>
    </row>
    <row r="19" spans="1:3" ht="12" customHeight="1" x14ac:dyDescent="0.25">
      <c r="A19" s="175" t="s">
        <v>26</v>
      </c>
      <c r="B19" s="314"/>
      <c r="C19" s="222" t="s">
        <v>27</v>
      </c>
    </row>
    <row r="20" spans="1:3" ht="12" customHeight="1" x14ac:dyDescent="0.25">
      <c r="A20" s="175" t="s">
        <v>28</v>
      </c>
      <c r="B20" s="314"/>
      <c r="C20" s="222" t="s">
        <v>29</v>
      </c>
    </row>
    <row r="21" spans="1:3" ht="12" customHeight="1" x14ac:dyDescent="0.25">
      <c r="A21" s="175" t="s">
        <v>80</v>
      </c>
      <c r="B21" s="314"/>
      <c r="C21" s="222" t="s">
        <v>81</v>
      </c>
    </row>
    <row r="22" spans="1:3" ht="20.100000000000001" customHeight="1" x14ac:dyDescent="0.25">
      <c r="A22" s="174" t="s">
        <v>32</v>
      </c>
      <c r="B22" s="315">
        <f>SUM(B23:B31)</f>
        <v>1674</v>
      </c>
      <c r="C22" s="223" t="s">
        <v>33</v>
      </c>
    </row>
    <row r="23" spans="1:3" ht="12" customHeight="1" x14ac:dyDescent="0.25">
      <c r="A23" s="175" t="s">
        <v>15</v>
      </c>
      <c r="B23" s="314">
        <v>90</v>
      </c>
      <c r="C23" s="222" t="s">
        <v>16</v>
      </c>
    </row>
    <row r="24" spans="1:3" ht="12" customHeight="1" x14ac:dyDescent="0.25">
      <c r="A24" s="178" t="s">
        <v>83</v>
      </c>
      <c r="B24" s="314">
        <v>204</v>
      </c>
      <c r="C24" s="224" t="s">
        <v>101</v>
      </c>
    </row>
    <row r="25" spans="1:3" ht="12" customHeight="1" x14ac:dyDescent="0.25">
      <c r="A25" s="175" t="s">
        <v>18</v>
      </c>
      <c r="B25" s="314"/>
      <c r="C25" s="222" t="s">
        <v>19</v>
      </c>
    </row>
    <row r="26" spans="1:3" ht="12" customHeight="1" x14ac:dyDescent="0.25">
      <c r="A26" s="175" t="s">
        <v>20</v>
      </c>
      <c r="B26" s="314">
        <v>1380</v>
      </c>
      <c r="C26" s="222" t="s">
        <v>21</v>
      </c>
    </row>
    <row r="27" spans="1:3" ht="12" customHeight="1" x14ac:dyDescent="0.25">
      <c r="A27" s="175" t="s">
        <v>35</v>
      </c>
      <c r="B27" s="314"/>
      <c r="C27" s="222" t="s">
        <v>23</v>
      </c>
    </row>
    <row r="28" spans="1:3" ht="12" customHeight="1" x14ac:dyDescent="0.25">
      <c r="A28" s="175" t="s">
        <v>24</v>
      </c>
      <c r="B28" s="314"/>
      <c r="C28" s="222" t="s">
        <v>25</v>
      </c>
    </row>
    <row r="29" spans="1:3" ht="12" customHeight="1" x14ac:dyDescent="0.25">
      <c r="A29" s="175" t="s">
        <v>36</v>
      </c>
      <c r="B29" s="314"/>
      <c r="C29" s="222" t="s">
        <v>27</v>
      </c>
    </row>
    <row r="30" spans="1:3" ht="12" customHeight="1" x14ac:dyDescent="0.25">
      <c r="A30" s="175" t="s">
        <v>28</v>
      </c>
      <c r="B30" s="314"/>
      <c r="C30" s="222" t="s">
        <v>29</v>
      </c>
    </row>
    <row r="31" spans="1:3" ht="12" customHeight="1" x14ac:dyDescent="0.25">
      <c r="A31" s="175" t="s">
        <v>80</v>
      </c>
      <c r="B31" s="314"/>
      <c r="C31" s="222" t="s">
        <v>81</v>
      </c>
    </row>
    <row r="32" spans="1:3" ht="18" customHeight="1" x14ac:dyDescent="0.25">
      <c r="A32" s="177" t="s">
        <v>37</v>
      </c>
      <c r="B32" s="315">
        <f>B33+B34+B35</f>
        <v>0</v>
      </c>
      <c r="C32" s="225" t="s">
        <v>38</v>
      </c>
    </row>
    <row r="33" spans="1:3" ht="12" customHeight="1" x14ac:dyDescent="0.25">
      <c r="A33" s="178" t="s">
        <v>41</v>
      </c>
      <c r="B33" s="314"/>
      <c r="C33" s="224" t="s">
        <v>42</v>
      </c>
    </row>
    <row r="34" spans="1:3" ht="12" customHeight="1" x14ac:dyDescent="0.25">
      <c r="A34" s="175" t="s">
        <v>39</v>
      </c>
      <c r="B34" s="314"/>
      <c r="C34" s="222" t="s">
        <v>40</v>
      </c>
    </row>
    <row r="35" spans="1:3" ht="12" customHeight="1" x14ac:dyDescent="0.25">
      <c r="A35" s="178" t="s">
        <v>43</v>
      </c>
      <c r="B35" s="314"/>
      <c r="C35" s="224" t="s">
        <v>44</v>
      </c>
    </row>
    <row r="36" spans="1:3" ht="20.100000000000001" customHeight="1" x14ac:dyDescent="0.25">
      <c r="A36" s="179" t="s">
        <v>45</v>
      </c>
      <c r="B36" s="316">
        <f>SUM(B37:B45)</f>
        <v>2</v>
      </c>
      <c r="C36" s="225" t="s">
        <v>46</v>
      </c>
    </row>
    <row r="37" spans="1:3" ht="12" customHeight="1" x14ac:dyDescent="0.25">
      <c r="A37" s="175" t="s">
        <v>47</v>
      </c>
      <c r="B37" s="314"/>
      <c r="C37" s="222" t="s">
        <v>48</v>
      </c>
    </row>
    <row r="38" spans="1:3" ht="12" customHeight="1" x14ac:dyDescent="0.25">
      <c r="A38" s="175" t="s">
        <v>15</v>
      </c>
      <c r="B38" s="314"/>
      <c r="C38" s="222" t="s">
        <v>16</v>
      </c>
    </row>
    <row r="39" spans="1:3" ht="12" customHeight="1" x14ac:dyDescent="0.25">
      <c r="A39" s="178" t="s">
        <v>83</v>
      </c>
      <c r="B39" s="314"/>
      <c r="C39" s="224" t="s">
        <v>101</v>
      </c>
    </row>
    <row r="40" spans="1:3" ht="12" customHeight="1" x14ac:dyDescent="0.25">
      <c r="A40" s="175" t="s">
        <v>18</v>
      </c>
      <c r="B40" s="314"/>
      <c r="C40" s="222" t="s">
        <v>19</v>
      </c>
    </row>
    <row r="41" spans="1:3" ht="12" customHeight="1" x14ac:dyDescent="0.25">
      <c r="A41" s="175" t="s">
        <v>20</v>
      </c>
      <c r="B41" s="314">
        <v>2</v>
      </c>
      <c r="C41" s="222" t="s">
        <v>21</v>
      </c>
    </row>
    <row r="42" spans="1:3" ht="12" customHeight="1" x14ac:dyDescent="0.25">
      <c r="A42" s="175" t="s">
        <v>35</v>
      </c>
      <c r="B42" s="314"/>
      <c r="C42" s="222" t="s">
        <v>23</v>
      </c>
    </row>
    <row r="43" spans="1:3" ht="12" customHeight="1" x14ac:dyDescent="0.25">
      <c r="A43" s="175" t="s">
        <v>26</v>
      </c>
      <c r="B43" s="314"/>
      <c r="C43" s="222" t="s">
        <v>27</v>
      </c>
    </row>
    <row r="44" spans="1:3" ht="12" customHeight="1" x14ac:dyDescent="0.25">
      <c r="A44" s="175" t="s">
        <v>28</v>
      </c>
      <c r="B44" s="314"/>
      <c r="C44" s="222" t="s">
        <v>29</v>
      </c>
    </row>
    <row r="45" spans="1:3" ht="12" customHeight="1" x14ac:dyDescent="0.25">
      <c r="A45" s="175" t="s">
        <v>80</v>
      </c>
      <c r="B45" s="314"/>
      <c r="C45" s="222" t="s">
        <v>81</v>
      </c>
    </row>
    <row r="46" spans="1:3" ht="18" customHeight="1" x14ac:dyDescent="0.25">
      <c r="A46" s="177" t="s">
        <v>49</v>
      </c>
      <c r="B46" s="315">
        <v>133</v>
      </c>
      <c r="C46" s="226" t="s">
        <v>50</v>
      </c>
    </row>
    <row r="47" spans="1:3" ht="20.100000000000001" customHeight="1" x14ac:dyDescent="0.25">
      <c r="A47" s="179" t="s">
        <v>51</v>
      </c>
      <c r="B47" s="316">
        <f>B11-B12+B22+B32-B36-B46</f>
        <v>1539</v>
      </c>
      <c r="C47" s="225" t="s">
        <v>52</v>
      </c>
    </row>
    <row r="48" spans="1:3" ht="20.100000000000001" customHeight="1" x14ac:dyDescent="0.25">
      <c r="A48" s="177" t="s">
        <v>53</v>
      </c>
      <c r="B48" s="315">
        <f>B49+B51</f>
        <v>1539</v>
      </c>
      <c r="C48" s="226" t="s">
        <v>54</v>
      </c>
    </row>
    <row r="49" spans="1:3" ht="20.100000000000001" customHeight="1" x14ac:dyDescent="0.25">
      <c r="A49" s="179" t="s">
        <v>55</v>
      </c>
      <c r="B49" s="312"/>
      <c r="C49" s="225" t="s">
        <v>56</v>
      </c>
    </row>
    <row r="50" spans="1:3" ht="12" customHeight="1" x14ac:dyDescent="0.25">
      <c r="A50" s="180" t="s">
        <v>57</v>
      </c>
      <c r="B50" s="317"/>
      <c r="C50" s="227" t="s">
        <v>58</v>
      </c>
    </row>
    <row r="51" spans="1:3" ht="20.100000000000001" customHeight="1" x14ac:dyDescent="0.25">
      <c r="A51" s="179" t="s">
        <v>59</v>
      </c>
      <c r="B51" s="312">
        <f>SUM(B52:B57)</f>
        <v>1539</v>
      </c>
      <c r="C51" s="225" t="s">
        <v>60</v>
      </c>
    </row>
    <row r="52" spans="1:3" ht="12" customHeight="1" x14ac:dyDescent="0.25">
      <c r="A52" s="175" t="s">
        <v>61</v>
      </c>
      <c r="B52" s="314">
        <v>5</v>
      </c>
      <c r="C52" s="222" t="s">
        <v>62</v>
      </c>
    </row>
    <row r="53" spans="1:3" ht="12" customHeight="1" x14ac:dyDescent="0.25">
      <c r="A53" s="175" t="s">
        <v>63</v>
      </c>
      <c r="B53" s="314"/>
      <c r="C53" s="222" t="s">
        <v>64</v>
      </c>
    </row>
    <row r="54" spans="1:3" ht="12" customHeight="1" x14ac:dyDescent="0.25">
      <c r="A54" s="175" t="s">
        <v>65</v>
      </c>
      <c r="B54" s="314"/>
      <c r="C54" s="222" t="s">
        <v>66</v>
      </c>
    </row>
    <row r="55" spans="1:3" ht="12" customHeight="1" x14ac:dyDescent="0.25">
      <c r="A55" s="175" t="s">
        <v>67</v>
      </c>
      <c r="B55" s="314">
        <v>1210</v>
      </c>
      <c r="C55" s="222" t="s">
        <v>68</v>
      </c>
    </row>
    <row r="56" spans="1:3" ht="12" customHeight="1" x14ac:dyDescent="0.25">
      <c r="A56" s="175" t="s">
        <v>69</v>
      </c>
      <c r="B56" s="314"/>
      <c r="C56" s="222" t="s">
        <v>70</v>
      </c>
    </row>
    <row r="57" spans="1:3" ht="12" customHeight="1" x14ac:dyDescent="0.25">
      <c r="A57" s="175" t="s">
        <v>30</v>
      </c>
      <c r="B57" s="314">
        <v>324</v>
      </c>
      <c r="C57" s="222" t="s">
        <v>31</v>
      </c>
    </row>
    <row r="58" spans="1:3" x14ac:dyDescent="0.25">
      <c r="A58" s="177" t="s">
        <v>71</v>
      </c>
      <c r="B58" s="318">
        <f>B47-B48</f>
        <v>0</v>
      </c>
      <c r="C58" s="226" t="s">
        <v>72</v>
      </c>
    </row>
  </sheetData>
  <pageMargins left="0.44" right="0.41" top="0.46" bottom="0.4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9"/>
  <sheetViews>
    <sheetView zoomScale="120" zoomScaleNormal="120" workbookViewId="0"/>
  </sheetViews>
  <sheetFormatPr defaultRowHeight="15" x14ac:dyDescent="0.25"/>
  <cols>
    <col min="1" max="1" width="32.7109375" customWidth="1"/>
    <col min="2" max="3" width="15.7109375" customWidth="1"/>
    <col min="4" max="4" width="31.7109375" customWidth="1"/>
  </cols>
  <sheetData>
    <row r="3" spans="1:4" ht="12.95" customHeight="1" x14ac:dyDescent="0.25">
      <c r="A3" s="44" t="s">
        <v>294</v>
      </c>
      <c r="B3" s="45"/>
      <c r="C3" s="45"/>
      <c r="D3" s="45"/>
    </row>
    <row r="4" spans="1:4" ht="12.95" customHeight="1" x14ac:dyDescent="0.25">
      <c r="A4" s="48" t="s">
        <v>104</v>
      </c>
      <c r="B4" s="45"/>
      <c r="C4" s="45"/>
      <c r="D4" s="45"/>
    </row>
    <row r="5" spans="1:4" ht="30.75" customHeight="1" x14ac:dyDescent="0.25">
      <c r="A5" s="321"/>
      <c r="B5" s="49" t="s">
        <v>105</v>
      </c>
      <c r="C5" s="49" t="s">
        <v>106</v>
      </c>
      <c r="D5" s="140"/>
    </row>
    <row r="6" spans="1:4" ht="12" customHeight="1" x14ac:dyDescent="0.25">
      <c r="A6" s="323"/>
      <c r="B6" s="324" t="s">
        <v>287</v>
      </c>
      <c r="C6" s="324" t="s">
        <v>0</v>
      </c>
      <c r="D6" s="325"/>
    </row>
    <row r="7" spans="1:4" ht="12" customHeight="1" x14ac:dyDescent="0.25">
      <c r="A7" s="121" t="s">
        <v>1</v>
      </c>
      <c r="B7" s="330"/>
      <c r="C7" s="331"/>
      <c r="D7" s="142" t="s">
        <v>2</v>
      </c>
    </row>
    <row r="8" spans="1:4" ht="12" customHeight="1" x14ac:dyDescent="0.25">
      <c r="A8" s="121" t="s">
        <v>3</v>
      </c>
      <c r="B8" s="332">
        <v>52252</v>
      </c>
      <c r="C8" s="331">
        <v>1739.9916000000003</v>
      </c>
      <c r="D8" s="201" t="s">
        <v>4</v>
      </c>
    </row>
    <row r="9" spans="1:4" ht="12" customHeight="1" x14ac:dyDescent="0.25">
      <c r="A9" s="121" t="s">
        <v>5</v>
      </c>
      <c r="B9" s="332">
        <v>11508</v>
      </c>
      <c r="C9" s="331">
        <v>383.21640000000002</v>
      </c>
      <c r="D9" s="201" t="s">
        <v>6</v>
      </c>
    </row>
    <row r="10" spans="1:4" ht="12" customHeight="1" x14ac:dyDescent="0.25">
      <c r="A10" s="121" t="s">
        <v>7</v>
      </c>
      <c r="B10" s="332">
        <v>-42</v>
      </c>
      <c r="C10" s="331">
        <v>-1.3986000000000001</v>
      </c>
      <c r="D10" s="142" t="s">
        <v>8</v>
      </c>
    </row>
    <row r="11" spans="1:4" ht="12" customHeight="1" x14ac:dyDescent="0.25">
      <c r="A11" s="121" t="s">
        <v>9</v>
      </c>
      <c r="B11" s="332"/>
      <c r="C11" s="331"/>
      <c r="D11" s="142" t="s">
        <v>10</v>
      </c>
    </row>
    <row r="12" spans="1:4" ht="20.100000000000001" customHeight="1" x14ac:dyDescent="0.25">
      <c r="A12" s="168" t="s">
        <v>11</v>
      </c>
      <c r="B12" s="333">
        <f>B7+B8-B9+B10-B11</f>
        <v>40702</v>
      </c>
      <c r="C12" s="334">
        <f>C7+C8-C9+C10-C11</f>
        <v>1355.3766000000003</v>
      </c>
      <c r="D12" s="145" t="s">
        <v>12</v>
      </c>
    </row>
    <row r="13" spans="1:4" ht="20.100000000000001" customHeight="1" x14ac:dyDescent="0.25">
      <c r="A13" s="168" t="s">
        <v>13</v>
      </c>
      <c r="B13" s="333">
        <f>SUM(B14:B22)</f>
        <v>1963</v>
      </c>
      <c r="C13" s="334">
        <f>SUM(C14:C22)</f>
        <v>65.367900000000006</v>
      </c>
      <c r="D13" s="145" t="s">
        <v>14</v>
      </c>
    </row>
    <row r="14" spans="1:4" ht="12" customHeight="1" x14ac:dyDescent="0.25">
      <c r="A14" s="126" t="s">
        <v>15</v>
      </c>
      <c r="B14" s="332"/>
      <c r="C14" s="331"/>
      <c r="D14" s="11" t="s">
        <v>16</v>
      </c>
    </row>
    <row r="15" spans="1:4" ht="12" customHeight="1" x14ac:dyDescent="0.25">
      <c r="A15" s="128" t="s">
        <v>83</v>
      </c>
      <c r="B15" s="332"/>
      <c r="C15" s="331"/>
      <c r="D15" s="129" t="s">
        <v>101</v>
      </c>
    </row>
    <row r="16" spans="1:4" ht="12" customHeight="1" x14ac:dyDescent="0.25">
      <c r="A16" s="126" t="s">
        <v>18</v>
      </c>
      <c r="B16" s="332"/>
      <c r="C16" s="331"/>
      <c r="D16" s="11" t="s">
        <v>19</v>
      </c>
    </row>
    <row r="17" spans="1:4" ht="12" customHeight="1" x14ac:dyDescent="0.25">
      <c r="A17" s="126" t="s">
        <v>20</v>
      </c>
      <c r="B17" s="332">
        <v>1963</v>
      </c>
      <c r="C17" s="331">
        <v>65.367900000000006</v>
      </c>
      <c r="D17" s="11" t="s">
        <v>21</v>
      </c>
    </row>
    <row r="18" spans="1:4" ht="12" customHeight="1" x14ac:dyDescent="0.25">
      <c r="A18" s="126" t="s">
        <v>22</v>
      </c>
      <c r="B18" s="332"/>
      <c r="C18" s="331"/>
      <c r="D18" s="11" t="s">
        <v>23</v>
      </c>
    </row>
    <row r="19" spans="1:4" ht="12" customHeight="1" x14ac:dyDescent="0.25">
      <c r="A19" s="126" t="s">
        <v>24</v>
      </c>
      <c r="B19" s="332"/>
      <c r="C19" s="331"/>
      <c r="D19" s="11" t="s">
        <v>25</v>
      </c>
    </row>
    <row r="20" spans="1:4" ht="12" customHeight="1" x14ac:dyDescent="0.25">
      <c r="A20" s="126" t="s">
        <v>26</v>
      </c>
      <c r="B20" s="332"/>
      <c r="C20" s="331"/>
      <c r="D20" s="11" t="s">
        <v>27</v>
      </c>
    </row>
    <row r="21" spans="1:4" ht="12" customHeight="1" x14ac:dyDescent="0.25">
      <c r="A21" s="126" t="s">
        <v>28</v>
      </c>
      <c r="B21" s="332"/>
      <c r="C21" s="331"/>
      <c r="D21" s="11" t="s">
        <v>29</v>
      </c>
    </row>
    <row r="22" spans="1:4" ht="12" customHeight="1" x14ac:dyDescent="0.25">
      <c r="A22" s="126" t="s">
        <v>78</v>
      </c>
      <c r="B22" s="332"/>
      <c r="C22" s="331"/>
      <c r="D22" s="11" t="s">
        <v>81</v>
      </c>
    </row>
    <row r="23" spans="1:4" ht="20.100000000000001" customHeight="1" x14ac:dyDescent="0.25">
      <c r="A23" s="168" t="s">
        <v>32</v>
      </c>
      <c r="B23" s="335">
        <f>SUM(B24:B32)</f>
        <v>0</v>
      </c>
      <c r="C23" s="336">
        <f>SUM(C24:C32)</f>
        <v>0</v>
      </c>
      <c r="D23" s="145" t="s">
        <v>33</v>
      </c>
    </row>
    <row r="24" spans="1:4" ht="12" customHeight="1" x14ac:dyDescent="0.25">
      <c r="A24" s="126" t="s">
        <v>15</v>
      </c>
      <c r="B24" s="332"/>
      <c r="C24" s="331"/>
      <c r="D24" s="11" t="s">
        <v>16</v>
      </c>
    </row>
    <row r="25" spans="1:4" ht="12" customHeight="1" x14ac:dyDescent="0.25">
      <c r="A25" s="128" t="s">
        <v>83</v>
      </c>
      <c r="B25" s="332"/>
      <c r="C25" s="331"/>
      <c r="D25" s="129" t="s">
        <v>101</v>
      </c>
    </row>
    <row r="26" spans="1:4" ht="12" customHeight="1" x14ac:dyDescent="0.25">
      <c r="A26" s="126" t="s">
        <v>18</v>
      </c>
      <c r="B26" s="332"/>
      <c r="C26" s="331"/>
      <c r="D26" s="11" t="s">
        <v>19</v>
      </c>
    </row>
    <row r="27" spans="1:4" ht="12" customHeight="1" x14ac:dyDescent="0.25">
      <c r="A27" s="126" t="s">
        <v>20</v>
      </c>
      <c r="B27" s="332"/>
      <c r="C27" s="331"/>
      <c r="D27" s="11" t="s">
        <v>21</v>
      </c>
    </row>
    <row r="28" spans="1:4" ht="12" customHeight="1" x14ac:dyDescent="0.25">
      <c r="A28" s="126" t="s">
        <v>35</v>
      </c>
      <c r="B28" s="332"/>
      <c r="C28" s="331"/>
      <c r="D28" s="11" t="s">
        <v>23</v>
      </c>
    </row>
    <row r="29" spans="1:4" ht="12" customHeight="1" x14ac:dyDescent="0.25">
      <c r="A29" s="126" t="s">
        <v>24</v>
      </c>
      <c r="B29" s="332"/>
      <c r="C29" s="331"/>
      <c r="D29" s="11" t="s">
        <v>25</v>
      </c>
    </row>
    <row r="30" spans="1:4" ht="12" customHeight="1" x14ac:dyDescent="0.25">
      <c r="A30" s="126" t="s">
        <v>36</v>
      </c>
      <c r="B30" s="332"/>
      <c r="C30" s="331"/>
      <c r="D30" s="11" t="s">
        <v>27</v>
      </c>
    </row>
    <row r="31" spans="1:4" ht="12" customHeight="1" x14ac:dyDescent="0.25">
      <c r="A31" s="126" t="s">
        <v>28</v>
      </c>
      <c r="B31" s="332"/>
      <c r="C31" s="331"/>
      <c r="D31" s="11" t="s">
        <v>29</v>
      </c>
    </row>
    <row r="32" spans="1:4" ht="12" customHeight="1" x14ac:dyDescent="0.25">
      <c r="A32" s="126" t="s">
        <v>78</v>
      </c>
      <c r="B32" s="332"/>
      <c r="C32" s="331"/>
      <c r="D32" s="11" t="s">
        <v>81</v>
      </c>
    </row>
    <row r="33" spans="1:4" ht="18" customHeight="1" x14ac:dyDescent="0.25">
      <c r="A33" s="322" t="s">
        <v>37</v>
      </c>
      <c r="B33" s="333">
        <f>B34+B35+B36</f>
        <v>0</v>
      </c>
      <c r="C33" s="334">
        <f>C34+C35+C36</f>
        <v>0</v>
      </c>
      <c r="D33" s="152" t="s">
        <v>38</v>
      </c>
    </row>
    <row r="34" spans="1:4" ht="12" customHeight="1" x14ac:dyDescent="0.25">
      <c r="A34" s="128" t="s">
        <v>41</v>
      </c>
      <c r="B34" s="332"/>
      <c r="C34" s="331"/>
      <c r="D34" s="129" t="s">
        <v>42</v>
      </c>
    </row>
    <row r="35" spans="1:4" ht="12" customHeight="1" x14ac:dyDescent="0.25">
      <c r="A35" s="126" t="s">
        <v>39</v>
      </c>
      <c r="B35" s="332"/>
      <c r="C35" s="331"/>
      <c r="D35" s="127" t="s">
        <v>40</v>
      </c>
    </row>
    <row r="36" spans="1:4" ht="12" customHeight="1" x14ac:dyDescent="0.25">
      <c r="A36" s="124" t="s">
        <v>43</v>
      </c>
      <c r="B36" s="332"/>
      <c r="C36" s="331"/>
      <c r="D36" s="147" t="s">
        <v>44</v>
      </c>
    </row>
    <row r="37" spans="1:4" ht="20.100000000000001" customHeight="1" x14ac:dyDescent="0.25">
      <c r="A37" s="170" t="s">
        <v>45</v>
      </c>
      <c r="B37" s="333">
        <f>SUM(B38:B46)</f>
        <v>0</v>
      </c>
      <c r="C37" s="334">
        <f>SUM(C38:C46)</f>
        <v>0</v>
      </c>
      <c r="D37" s="154" t="s">
        <v>46</v>
      </c>
    </row>
    <row r="38" spans="1:4" ht="12" customHeight="1" x14ac:dyDescent="0.25">
      <c r="A38" s="126" t="s">
        <v>47</v>
      </c>
      <c r="B38" s="332"/>
      <c r="C38" s="331"/>
      <c r="D38" s="11" t="s">
        <v>48</v>
      </c>
    </row>
    <row r="39" spans="1:4" ht="12" customHeight="1" x14ac:dyDescent="0.25">
      <c r="A39" s="126" t="s">
        <v>15</v>
      </c>
      <c r="B39" s="332"/>
      <c r="C39" s="331"/>
      <c r="D39" s="11" t="s">
        <v>16</v>
      </c>
    </row>
    <row r="40" spans="1:4" ht="12" customHeight="1" x14ac:dyDescent="0.25">
      <c r="A40" s="128" t="s">
        <v>83</v>
      </c>
      <c r="B40" s="332"/>
      <c r="C40" s="331"/>
      <c r="D40" s="129" t="s">
        <v>101</v>
      </c>
    </row>
    <row r="41" spans="1:4" ht="12" customHeight="1" x14ac:dyDescent="0.25">
      <c r="A41" s="126" t="s">
        <v>18</v>
      </c>
      <c r="B41" s="332"/>
      <c r="C41" s="331"/>
      <c r="D41" s="11" t="s">
        <v>19</v>
      </c>
    </row>
    <row r="42" spans="1:4" ht="12" customHeight="1" x14ac:dyDescent="0.25">
      <c r="A42" s="126" t="s">
        <v>20</v>
      </c>
      <c r="B42" s="332"/>
      <c r="C42" s="331"/>
      <c r="D42" s="11" t="s">
        <v>21</v>
      </c>
    </row>
    <row r="43" spans="1:4" ht="12" customHeight="1" x14ac:dyDescent="0.25">
      <c r="A43" s="126" t="s">
        <v>35</v>
      </c>
      <c r="B43" s="332"/>
      <c r="C43" s="331"/>
      <c r="D43" s="11" t="s">
        <v>23</v>
      </c>
    </row>
    <row r="44" spans="1:4" ht="12" customHeight="1" x14ac:dyDescent="0.25">
      <c r="A44" s="126" t="s">
        <v>26</v>
      </c>
      <c r="B44" s="332"/>
      <c r="C44" s="331"/>
      <c r="D44" s="11" t="s">
        <v>27</v>
      </c>
    </row>
    <row r="45" spans="1:4" ht="12" customHeight="1" x14ac:dyDescent="0.25">
      <c r="A45" s="126" t="s">
        <v>28</v>
      </c>
      <c r="B45" s="332"/>
      <c r="C45" s="331"/>
      <c r="D45" s="11" t="s">
        <v>29</v>
      </c>
    </row>
    <row r="46" spans="1:4" ht="12" customHeight="1" x14ac:dyDescent="0.25">
      <c r="A46" s="126" t="s">
        <v>78</v>
      </c>
      <c r="B46" s="332"/>
      <c r="C46" s="331"/>
      <c r="D46" s="11" t="s">
        <v>81</v>
      </c>
    </row>
    <row r="47" spans="1:4" ht="18" customHeight="1" x14ac:dyDescent="0.25">
      <c r="A47" s="169" t="s">
        <v>49</v>
      </c>
      <c r="B47" s="333">
        <v>67</v>
      </c>
      <c r="C47" s="334">
        <v>2.2311000000000001</v>
      </c>
      <c r="D47" s="157" t="s">
        <v>50</v>
      </c>
    </row>
    <row r="48" spans="1:4" ht="20.100000000000001" customHeight="1" x14ac:dyDescent="0.25">
      <c r="A48" s="170" t="s">
        <v>51</v>
      </c>
      <c r="B48" s="333">
        <f>B12-B13+B23+B33-B37-B47</f>
        <v>38672</v>
      </c>
      <c r="C48" s="334">
        <f>C12-C13+C23+C33-C37-C47</f>
        <v>1287.7776000000003</v>
      </c>
      <c r="D48" s="154" t="s">
        <v>52</v>
      </c>
    </row>
    <row r="49" spans="1:4" ht="20.100000000000001" customHeight="1" x14ac:dyDescent="0.25">
      <c r="A49" s="169" t="s">
        <v>53</v>
      </c>
      <c r="B49" s="335">
        <f>B50+B52</f>
        <v>38672</v>
      </c>
      <c r="C49" s="336">
        <f>C50+C52</f>
        <v>1287.7776000000006</v>
      </c>
      <c r="D49" s="157" t="s">
        <v>54</v>
      </c>
    </row>
    <row r="50" spans="1:4" ht="20.100000000000001" customHeight="1" x14ac:dyDescent="0.25">
      <c r="A50" s="170" t="s">
        <v>55</v>
      </c>
      <c r="B50" s="333"/>
      <c r="C50" s="334"/>
      <c r="D50" s="154" t="s">
        <v>56</v>
      </c>
    </row>
    <row r="51" spans="1:4" ht="12.75" customHeight="1" x14ac:dyDescent="0.25">
      <c r="A51" s="171" t="s">
        <v>57</v>
      </c>
      <c r="B51" s="332"/>
      <c r="C51" s="337"/>
      <c r="D51" s="160" t="s">
        <v>58</v>
      </c>
    </row>
    <row r="52" spans="1:4" ht="20.100000000000001" customHeight="1" x14ac:dyDescent="0.25">
      <c r="A52" s="170" t="s">
        <v>59</v>
      </c>
      <c r="B52" s="333">
        <f>SUM(B53:B58)</f>
        <v>38672</v>
      </c>
      <c r="C52" s="334">
        <f>SUM(C53:C58)</f>
        <v>1287.7776000000006</v>
      </c>
      <c r="D52" s="154" t="s">
        <v>60</v>
      </c>
    </row>
    <row r="53" spans="1:4" ht="12" customHeight="1" x14ac:dyDescent="0.25">
      <c r="A53" s="126" t="s">
        <v>61</v>
      </c>
      <c r="B53" s="338">
        <v>33466</v>
      </c>
      <c r="C53" s="331">
        <v>1114.4178000000004</v>
      </c>
      <c r="D53" s="11" t="s">
        <v>62</v>
      </c>
    </row>
    <row r="54" spans="1:4" ht="12" customHeight="1" x14ac:dyDescent="0.25">
      <c r="A54" s="89" t="s">
        <v>63</v>
      </c>
      <c r="B54" s="338"/>
      <c r="C54" s="331"/>
      <c r="D54" s="162" t="s">
        <v>64</v>
      </c>
    </row>
    <row r="55" spans="1:4" ht="12" customHeight="1" x14ac:dyDescent="0.25">
      <c r="A55" s="89" t="s">
        <v>65</v>
      </c>
      <c r="B55" s="338">
        <v>297</v>
      </c>
      <c r="C55" s="331">
        <v>9.8901000000000003</v>
      </c>
      <c r="D55" s="162" t="s">
        <v>66</v>
      </c>
    </row>
    <row r="56" spans="1:4" ht="12" customHeight="1" x14ac:dyDescent="0.25">
      <c r="A56" s="89" t="s">
        <v>67</v>
      </c>
      <c r="B56" s="338">
        <v>2789</v>
      </c>
      <c r="C56" s="331">
        <v>92.873700000000014</v>
      </c>
      <c r="D56" s="162" t="s">
        <v>68</v>
      </c>
    </row>
    <row r="57" spans="1:4" ht="12" customHeight="1" x14ac:dyDescent="0.25">
      <c r="A57" s="89" t="s">
        <v>69</v>
      </c>
      <c r="B57" s="338"/>
      <c r="C57" s="331"/>
      <c r="D57" s="162" t="s">
        <v>70</v>
      </c>
    </row>
    <row r="58" spans="1:4" ht="12.75" customHeight="1" x14ac:dyDescent="0.25">
      <c r="A58" s="89" t="s">
        <v>30</v>
      </c>
      <c r="B58" s="338">
        <v>2120</v>
      </c>
      <c r="C58" s="331">
        <v>70.596000000000004</v>
      </c>
      <c r="D58" s="162" t="s">
        <v>31</v>
      </c>
    </row>
    <row r="59" spans="1:4" x14ac:dyDescent="0.25">
      <c r="A59" s="169" t="s">
        <v>71</v>
      </c>
      <c r="B59" s="333">
        <f>B48-B49</f>
        <v>0</v>
      </c>
      <c r="C59" s="334">
        <f>C48-C49</f>
        <v>0</v>
      </c>
      <c r="D59" s="218" t="s">
        <v>72</v>
      </c>
    </row>
  </sheetData>
  <pageMargins left="0.33" right="0.33" top="0.46" bottom="0.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9"/>
  <sheetViews>
    <sheetView zoomScale="120" zoomScaleNormal="120" workbookViewId="0"/>
  </sheetViews>
  <sheetFormatPr defaultRowHeight="15" x14ac:dyDescent="0.25"/>
  <cols>
    <col min="1" max="1" width="32.7109375" customWidth="1"/>
    <col min="2" max="3" width="15.7109375" customWidth="1"/>
    <col min="4" max="4" width="32.7109375" customWidth="1"/>
  </cols>
  <sheetData>
    <row r="3" spans="1:4" ht="12.95" customHeight="1" x14ac:dyDescent="0.25">
      <c r="A3" s="44" t="s">
        <v>293</v>
      </c>
      <c r="B3" s="45"/>
      <c r="C3" s="45"/>
      <c r="D3" s="45"/>
    </row>
    <row r="4" spans="1:4" ht="12.95" customHeight="1" x14ac:dyDescent="0.25">
      <c r="A4" s="48" t="s">
        <v>107</v>
      </c>
      <c r="B4" s="45"/>
      <c r="C4" s="45"/>
      <c r="D4" s="45"/>
    </row>
    <row r="5" spans="1:4" ht="47.25" customHeight="1" x14ac:dyDescent="0.25">
      <c r="A5" s="308"/>
      <c r="B5" s="50" t="s">
        <v>108</v>
      </c>
      <c r="C5" s="50" t="s">
        <v>108</v>
      </c>
      <c r="D5" s="339"/>
    </row>
    <row r="6" spans="1:4" ht="12" customHeight="1" x14ac:dyDescent="0.25">
      <c r="A6" s="341"/>
      <c r="B6" s="324" t="s">
        <v>90</v>
      </c>
      <c r="C6" s="342" t="s">
        <v>0</v>
      </c>
      <c r="D6" s="343"/>
    </row>
    <row r="7" spans="1:4" ht="12" customHeight="1" x14ac:dyDescent="0.25">
      <c r="A7" s="173" t="s">
        <v>1</v>
      </c>
      <c r="B7" s="352">
        <v>7347338</v>
      </c>
      <c r="C7" s="353">
        <v>62939.413167999999</v>
      </c>
      <c r="D7" s="183" t="s">
        <v>2</v>
      </c>
    </row>
    <row r="8" spans="1:4" ht="12" customHeight="1" x14ac:dyDescent="0.25">
      <c r="A8" s="173" t="s">
        <v>3</v>
      </c>
      <c r="B8" s="354">
        <v>281113</v>
      </c>
      <c r="C8" s="353">
        <v>4950.7461999999996</v>
      </c>
      <c r="D8" s="221" t="s">
        <v>4</v>
      </c>
    </row>
    <row r="9" spans="1:4" ht="12" customHeight="1" x14ac:dyDescent="0.25">
      <c r="A9" s="173" t="s">
        <v>5</v>
      </c>
      <c r="B9" s="354">
        <v>794422</v>
      </c>
      <c r="C9" s="353">
        <v>8179.8372829999998</v>
      </c>
      <c r="D9" s="221" t="s">
        <v>6</v>
      </c>
    </row>
    <row r="10" spans="1:4" ht="12" customHeight="1" x14ac:dyDescent="0.25">
      <c r="A10" s="173" t="s">
        <v>7</v>
      </c>
      <c r="B10" s="354">
        <v>117372</v>
      </c>
      <c r="C10" s="353">
        <v>1069.0523760000001</v>
      </c>
      <c r="D10" s="183" t="s">
        <v>8</v>
      </c>
    </row>
    <row r="11" spans="1:4" ht="12" customHeight="1" x14ac:dyDescent="0.25">
      <c r="A11" s="173" t="s">
        <v>9</v>
      </c>
      <c r="B11" s="354"/>
      <c r="C11" s="353"/>
      <c r="D11" s="183" t="s">
        <v>10</v>
      </c>
    </row>
    <row r="12" spans="1:4" ht="20.100000000000001" customHeight="1" x14ac:dyDescent="0.25">
      <c r="A12" s="174" t="s">
        <v>11</v>
      </c>
      <c r="B12" s="355">
        <f>B7+B8-B9+B10-B11</f>
        <v>6951401</v>
      </c>
      <c r="C12" s="356">
        <f>C7+C8-C9+C10-C11</f>
        <v>60779.374460999992</v>
      </c>
      <c r="D12" s="184" t="s">
        <v>12</v>
      </c>
    </row>
    <row r="13" spans="1:4" ht="20.100000000000001" customHeight="1" x14ac:dyDescent="0.25">
      <c r="A13" s="174" t="s">
        <v>13</v>
      </c>
      <c r="B13" s="355">
        <f>SUM(B14:B22)</f>
        <v>6605174</v>
      </c>
      <c r="C13" s="356">
        <f>SUM(C14:C22)</f>
        <v>55554.641860999996</v>
      </c>
      <c r="D13" s="184" t="s">
        <v>14</v>
      </c>
    </row>
    <row r="14" spans="1:4" ht="12" customHeight="1" x14ac:dyDescent="0.25">
      <c r="A14" s="173" t="s">
        <v>15</v>
      </c>
      <c r="B14" s="354">
        <v>6537118</v>
      </c>
      <c r="C14" s="353">
        <v>54802.978854000001</v>
      </c>
      <c r="D14" s="183" t="s">
        <v>16</v>
      </c>
    </row>
    <row r="15" spans="1:4" ht="12" customHeight="1" x14ac:dyDescent="0.25">
      <c r="A15" s="348" t="s">
        <v>83</v>
      </c>
      <c r="B15" s="354"/>
      <c r="C15" s="353"/>
      <c r="D15" s="185" t="s">
        <v>17</v>
      </c>
    </row>
    <row r="16" spans="1:4" ht="12" customHeight="1" x14ac:dyDescent="0.25">
      <c r="A16" s="173" t="s">
        <v>18</v>
      </c>
      <c r="B16" s="354">
        <v>16314</v>
      </c>
      <c r="C16" s="353">
        <v>283.86359999999996</v>
      </c>
      <c r="D16" s="183" t="s">
        <v>19</v>
      </c>
    </row>
    <row r="17" spans="1:4" ht="12" customHeight="1" x14ac:dyDescent="0.25">
      <c r="A17" s="173" t="s">
        <v>20</v>
      </c>
      <c r="B17" s="354">
        <v>51742</v>
      </c>
      <c r="C17" s="353">
        <v>467.79940700000003</v>
      </c>
      <c r="D17" s="183" t="s">
        <v>21</v>
      </c>
    </row>
    <row r="18" spans="1:4" ht="12" customHeight="1" x14ac:dyDescent="0.25">
      <c r="A18" s="173" t="s">
        <v>22</v>
      </c>
      <c r="B18" s="354"/>
      <c r="C18" s="353"/>
      <c r="D18" s="183" t="s">
        <v>23</v>
      </c>
    </row>
    <row r="19" spans="1:4" ht="12" customHeight="1" x14ac:dyDescent="0.25">
      <c r="A19" s="173" t="s">
        <v>24</v>
      </c>
      <c r="B19" s="354"/>
      <c r="C19" s="353"/>
      <c r="D19" s="183" t="s">
        <v>25</v>
      </c>
    </row>
    <row r="20" spans="1:4" ht="12" customHeight="1" x14ac:dyDescent="0.25">
      <c r="A20" s="173" t="s">
        <v>26</v>
      </c>
      <c r="B20" s="354"/>
      <c r="C20" s="353"/>
      <c r="D20" s="183" t="s">
        <v>27</v>
      </c>
    </row>
    <row r="21" spans="1:4" ht="12" customHeight="1" x14ac:dyDescent="0.25">
      <c r="A21" s="173" t="s">
        <v>28</v>
      </c>
      <c r="B21" s="354"/>
      <c r="C21" s="353"/>
      <c r="D21" s="183" t="s">
        <v>29</v>
      </c>
    </row>
    <row r="22" spans="1:4" ht="12" customHeight="1" x14ac:dyDescent="0.25">
      <c r="A22" s="173" t="s">
        <v>78</v>
      </c>
      <c r="B22" s="354"/>
      <c r="C22" s="353"/>
      <c r="D22" s="183" t="s">
        <v>81</v>
      </c>
    </row>
    <row r="23" spans="1:4" ht="20.100000000000001" customHeight="1" x14ac:dyDescent="0.25">
      <c r="A23" s="174" t="s">
        <v>32</v>
      </c>
      <c r="B23" s="357">
        <f>SUM(B24:B32)</f>
        <v>0</v>
      </c>
      <c r="C23" s="358">
        <f>SUM(C24:C32)</f>
        <v>0</v>
      </c>
      <c r="D23" s="184" t="s">
        <v>33</v>
      </c>
    </row>
    <row r="24" spans="1:4" ht="12" customHeight="1" x14ac:dyDescent="0.25">
      <c r="A24" s="173" t="s">
        <v>15</v>
      </c>
      <c r="B24" s="354"/>
      <c r="C24" s="353"/>
      <c r="D24" s="183" t="s">
        <v>16</v>
      </c>
    </row>
    <row r="25" spans="1:4" ht="12" customHeight="1" x14ac:dyDescent="0.25">
      <c r="A25" s="349" t="s">
        <v>109</v>
      </c>
      <c r="B25" s="354"/>
      <c r="C25" s="353"/>
      <c r="D25" s="185" t="s">
        <v>34</v>
      </c>
    </row>
    <row r="26" spans="1:4" ht="12" customHeight="1" x14ac:dyDescent="0.25">
      <c r="A26" s="173" t="s">
        <v>18</v>
      </c>
      <c r="B26" s="354"/>
      <c r="C26" s="353"/>
      <c r="D26" s="183" t="s">
        <v>19</v>
      </c>
    </row>
    <row r="27" spans="1:4" ht="12" customHeight="1" x14ac:dyDescent="0.25">
      <c r="A27" s="173" t="s">
        <v>20</v>
      </c>
      <c r="B27" s="354"/>
      <c r="C27" s="353"/>
      <c r="D27" s="183" t="s">
        <v>21</v>
      </c>
    </row>
    <row r="28" spans="1:4" ht="12" customHeight="1" x14ac:dyDescent="0.25">
      <c r="A28" s="173" t="s">
        <v>35</v>
      </c>
      <c r="B28" s="354"/>
      <c r="C28" s="353"/>
      <c r="D28" s="183" t="s">
        <v>23</v>
      </c>
    </row>
    <row r="29" spans="1:4" ht="12" customHeight="1" x14ac:dyDescent="0.25">
      <c r="A29" s="173" t="s">
        <v>24</v>
      </c>
      <c r="B29" s="354"/>
      <c r="C29" s="353"/>
      <c r="D29" s="183" t="s">
        <v>25</v>
      </c>
    </row>
    <row r="30" spans="1:4" ht="12" customHeight="1" x14ac:dyDescent="0.25">
      <c r="A30" s="173" t="s">
        <v>36</v>
      </c>
      <c r="B30" s="354"/>
      <c r="C30" s="353"/>
      <c r="D30" s="183" t="s">
        <v>27</v>
      </c>
    </row>
    <row r="31" spans="1:4" ht="12" customHeight="1" x14ac:dyDescent="0.25">
      <c r="A31" s="173" t="s">
        <v>28</v>
      </c>
      <c r="B31" s="354"/>
      <c r="C31" s="353"/>
      <c r="D31" s="183" t="s">
        <v>29</v>
      </c>
    </row>
    <row r="32" spans="1:4" ht="12" customHeight="1" x14ac:dyDescent="0.25">
      <c r="A32" s="173" t="s">
        <v>78</v>
      </c>
      <c r="B32" s="354"/>
      <c r="C32" s="353"/>
      <c r="D32" s="183" t="s">
        <v>81</v>
      </c>
    </row>
    <row r="33" spans="1:4" ht="18" customHeight="1" x14ac:dyDescent="0.25">
      <c r="A33" s="177" t="s">
        <v>37</v>
      </c>
      <c r="B33" s="355">
        <f>B34+B35+B36</f>
        <v>0</v>
      </c>
      <c r="C33" s="356">
        <f>C34+C35+C36</f>
        <v>0</v>
      </c>
      <c r="D33" s="188" t="s">
        <v>38</v>
      </c>
    </row>
    <row r="34" spans="1:4" ht="12" customHeight="1" x14ac:dyDescent="0.25">
      <c r="A34" s="348" t="s">
        <v>41</v>
      </c>
      <c r="B34" s="354"/>
      <c r="C34" s="353"/>
      <c r="D34" s="224" t="s">
        <v>42</v>
      </c>
    </row>
    <row r="35" spans="1:4" ht="12" customHeight="1" x14ac:dyDescent="0.25">
      <c r="A35" s="173" t="s">
        <v>39</v>
      </c>
      <c r="B35" s="354"/>
      <c r="C35" s="353"/>
      <c r="D35" s="222" t="s">
        <v>40</v>
      </c>
    </row>
    <row r="36" spans="1:4" ht="12" customHeight="1" x14ac:dyDescent="0.25">
      <c r="A36" s="349" t="s">
        <v>43</v>
      </c>
      <c r="B36" s="354"/>
      <c r="C36" s="353"/>
      <c r="D36" s="185" t="s">
        <v>44</v>
      </c>
    </row>
    <row r="37" spans="1:4" ht="20.100000000000001" customHeight="1" x14ac:dyDescent="0.25">
      <c r="A37" s="179" t="s">
        <v>45</v>
      </c>
      <c r="B37" s="355">
        <f>SUM(B38:B46)</f>
        <v>0</v>
      </c>
      <c r="C37" s="356">
        <f>SUM(C38:C46)</f>
        <v>0</v>
      </c>
      <c r="D37" s="188" t="s">
        <v>46</v>
      </c>
    </row>
    <row r="38" spans="1:4" ht="12" customHeight="1" x14ac:dyDescent="0.25">
      <c r="A38" s="173" t="s">
        <v>47</v>
      </c>
      <c r="B38" s="354"/>
      <c r="C38" s="353"/>
      <c r="D38" s="183" t="s">
        <v>48</v>
      </c>
    </row>
    <row r="39" spans="1:4" ht="12" customHeight="1" x14ac:dyDescent="0.25">
      <c r="A39" s="173" t="s">
        <v>15</v>
      </c>
      <c r="B39" s="354"/>
      <c r="C39" s="353"/>
      <c r="D39" s="183" t="s">
        <v>16</v>
      </c>
    </row>
    <row r="40" spans="1:4" ht="12" customHeight="1" x14ac:dyDescent="0.25">
      <c r="A40" s="349" t="s">
        <v>110</v>
      </c>
      <c r="B40" s="354"/>
      <c r="C40" s="353"/>
      <c r="D40" s="185" t="s">
        <v>17</v>
      </c>
    </row>
    <row r="41" spans="1:4" ht="12" customHeight="1" x14ac:dyDescent="0.25">
      <c r="A41" s="173" t="s">
        <v>18</v>
      </c>
      <c r="B41" s="354"/>
      <c r="C41" s="353"/>
      <c r="D41" s="183" t="s">
        <v>19</v>
      </c>
    </row>
    <row r="42" spans="1:4" ht="12" customHeight="1" x14ac:dyDescent="0.25">
      <c r="A42" s="173" t="s">
        <v>20</v>
      </c>
      <c r="B42" s="354"/>
      <c r="C42" s="353"/>
      <c r="D42" s="183" t="s">
        <v>21</v>
      </c>
    </row>
    <row r="43" spans="1:4" ht="12" customHeight="1" x14ac:dyDescent="0.25">
      <c r="A43" s="173" t="s">
        <v>35</v>
      </c>
      <c r="B43" s="354"/>
      <c r="C43" s="353"/>
      <c r="D43" s="183" t="s">
        <v>23</v>
      </c>
    </row>
    <row r="44" spans="1:4" ht="12" customHeight="1" x14ac:dyDescent="0.25">
      <c r="A44" s="173" t="s">
        <v>26</v>
      </c>
      <c r="B44" s="354"/>
      <c r="C44" s="353"/>
      <c r="D44" s="183" t="s">
        <v>27</v>
      </c>
    </row>
    <row r="45" spans="1:4" ht="12" customHeight="1" x14ac:dyDescent="0.25">
      <c r="A45" s="173" t="s">
        <v>28</v>
      </c>
      <c r="B45" s="354"/>
      <c r="C45" s="353"/>
      <c r="D45" s="183" t="s">
        <v>29</v>
      </c>
    </row>
    <row r="46" spans="1:4" ht="12" customHeight="1" x14ac:dyDescent="0.25">
      <c r="A46" s="173" t="s">
        <v>80</v>
      </c>
      <c r="B46" s="354"/>
      <c r="C46" s="353"/>
      <c r="D46" s="183" t="s">
        <v>81</v>
      </c>
    </row>
    <row r="47" spans="1:4" ht="18" customHeight="1" x14ac:dyDescent="0.25">
      <c r="A47" s="177" t="s">
        <v>49</v>
      </c>
      <c r="B47" s="357"/>
      <c r="C47" s="358"/>
      <c r="D47" s="189" t="s">
        <v>50</v>
      </c>
    </row>
    <row r="48" spans="1:4" ht="20.100000000000001" customHeight="1" x14ac:dyDescent="0.25">
      <c r="A48" s="350" t="s">
        <v>51</v>
      </c>
      <c r="B48" s="355">
        <f>B12-B13+B23+B33-B37-B47</f>
        <v>346227</v>
      </c>
      <c r="C48" s="356">
        <f>C12-C13+C23+C33-C37-C47</f>
        <v>5224.7325999999957</v>
      </c>
      <c r="D48" s="188" t="s">
        <v>52</v>
      </c>
    </row>
    <row r="49" spans="1:4" ht="20.100000000000001" customHeight="1" x14ac:dyDescent="0.25">
      <c r="A49" s="177" t="s">
        <v>53</v>
      </c>
      <c r="B49" s="355">
        <f>B50+B52</f>
        <v>346227</v>
      </c>
      <c r="C49" s="356">
        <f>C50+C52</f>
        <v>5225.1645499999995</v>
      </c>
      <c r="D49" s="189" t="s">
        <v>54</v>
      </c>
    </row>
    <row r="50" spans="1:4" ht="20.100000000000001" customHeight="1" x14ac:dyDescent="0.25">
      <c r="A50" s="179" t="s">
        <v>55</v>
      </c>
      <c r="B50" s="355"/>
      <c r="C50" s="356"/>
      <c r="D50" s="188" t="s">
        <v>56</v>
      </c>
    </row>
    <row r="51" spans="1:4" ht="12" customHeight="1" x14ac:dyDescent="0.25">
      <c r="A51" s="351" t="s">
        <v>57</v>
      </c>
      <c r="B51" s="354"/>
      <c r="C51" s="353"/>
      <c r="D51" s="190" t="s">
        <v>58</v>
      </c>
    </row>
    <row r="52" spans="1:4" ht="20.100000000000001" customHeight="1" x14ac:dyDescent="0.25">
      <c r="A52" s="179" t="s">
        <v>59</v>
      </c>
      <c r="B52" s="355">
        <f>SUM(B53:B58)</f>
        <v>346227</v>
      </c>
      <c r="C52" s="356">
        <f>SUM(C53:C58)</f>
        <v>5225.1645499999995</v>
      </c>
      <c r="D52" s="188" t="s">
        <v>60</v>
      </c>
    </row>
    <row r="53" spans="1:4" ht="12" customHeight="1" x14ac:dyDescent="0.25">
      <c r="A53" s="173" t="s">
        <v>61</v>
      </c>
      <c r="B53" s="359">
        <v>245727</v>
      </c>
      <c r="C53" s="353">
        <v>4259.2343999999994</v>
      </c>
      <c r="D53" s="183" t="s">
        <v>62</v>
      </c>
    </row>
    <row r="54" spans="1:4" ht="12" customHeight="1" x14ac:dyDescent="0.25">
      <c r="A54" s="173" t="s">
        <v>63</v>
      </c>
      <c r="B54" s="359">
        <v>50</v>
      </c>
      <c r="C54" s="353">
        <v>1</v>
      </c>
      <c r="D54" s="183" t="s">
        <v>64</v>
      </c>
    </row>
    <row r="55" spans="1:4" ht="12" customHeight="1" x14ac:dyDescent="0.25">
      <c r="A55" s="173" t="s">
        <v>65</v>
      </c>
      <c r="B55" s="359"/>
      <c r="C55" s="353"/>
      <c r="D55" s="183" t="s">
        <v>66</v>
      </c>
    </row>
    <row r="56" spans="1:4" ht="12" customHeight="1" x14ac:dyDescent="0.25">
      <c r="A56" s="173" t="s">
        <v>67</v>
      </c>
      <c r="B56" s="359">
        <v>67335</v>
      </c>
      <c r="C56" s="353">
        <v>626.78151500000001</v>
      </c>
      <c r="D56" s="183" t="s">
        <v>68</v>
      </c>
    </row>
    <row r="57" spans="1:4" ht="12" customHeight="1" x14ac:dyDescent="0.25">
      <c r="A57" s="173" t="s">
        <v>69</v>
      </c>
      <c r="B57" s="359"/>
      <c r="C57" s="353"/>
      <c r="D57" s="183" t="s">
        <v>70</v>
      </c>
    </row>
    <row r="58" spans="1:4" ht="12" customHeight="1" x14ac:dyDescent="0.25">
      <c r="A58" s="173" t="s">
        <v>30</v>
      </c>
      <c r="B58" s="359">
        <v>33115</v>
      </c>
      <c r="C58" s="353">
        <v>338.14863500000001</v>
      </c>
      <c r="D58" s="183" t="s">
        <v>31</v>
      </c>
    </row>
    <row r="59" spans="1:4" x14ac:dyDescent="0.25">
      <c r="A59" s="177" t="s">
        <v>71</v>
      </c>
      <c r="B59" s="360">
        <f>B48-B49</f>
        <v>0</v>
      </c>
      <c r="C59" s="356">
        <f>C48-C49</f>
        <v>-0.43195000000378059</v>
      </c>
      <c r="D59" s="226" t="s">
        <v>72</v>
      </c>
    </row>
  </sheetData>
  <pageMargins left="0.31" right="0.34" top="0.51" bottom="0.39" header="0.31496062992125984" footer="0.2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5"/>
  <sheetViews>
    <sheetView zoomScale="120" zoomScaleNormal="120" workbookViewId="0">
      <selection activeCell="Q14" sqref="Q14"/>
    </sheetView>
  </sheetViews>
  <sheetFormatPr defaultRowHeight="15" x14ac:dyDescent="0.25"/>
  <cols>
    <col min="1" max="1" width="28.85546875" customWidth="1"/>
    <col min="2" max="2" width="6" customWidth="1"/>
    <col min="3" max="3" width="9.140625" customWidth="1"/>
    <col min="4" max="4" width="6.28515625" customWidth="1"/>
    <col min="5" max="5" width="7.140625" customWidth="1"/>
    <col min="6" max="6" width="7.28515625" customWidth="1"/>
    <col min="7" max="7" width="7" customWidth="1"/>
    <col min="8" max="8" width="7.5703125" customWidth="1"/>
    <col min="9" max="9" width="25.28515625" customWidth="1"/>
    <col min="10" max="10" width="1.85546875" customWidth="1"/>
  </cols>
  <sheetData>
    <row r="3" spans="1:12" ht="12.95" customHeight="1" x14ac:dyDescent="0.25">
      <c r="A3" s="51" t="s">
        <v>288</v>
      </c>
      <c r="B3" s="45"/>
      <c r="C3" s="45"/>
      <c r="D3" s="45"/>
      <c r="E3" s="45"/>
      <c r="F3" s="45"/>
      <c r="G3" s="45"/>
      <c r="H3" s="45"/>
      <c r="I3" s="45"/>
      <c r="J3" s="52"/>
    </row>
    <row r="4" spans="1:12" ht="12.95" customHeight="1" x14ac:dyDescent="0.25">
      <c r="A4" s="53" t="s">
        <v>111</v>
      </c>
      <c r="B4" s="45"/>
      <c r="C4" s="45"/>
      <c r="D4" s="45"/>
      <c r="E4" s="45"/>
      <c r="F4" s="45"/>
      <c r="G4" s="45"/>
      <c r="H4" s="45"/>
      <c r="I4" s="46" t="s">
        <v>90</v>
      </c>
      <c r="J4" s="52"/>
    </row>
    <row r="5" spans="1:12" ht="85.5" customHeight="1" x14ac:dyDescent="0.25">
      <c r="A5" s="362"/>
      <c r="B5" s="54" t="s">
        <v>112</v>
      </c>
      <c r="C5" s="54" t="s">
        <v>113</v>
      </c>
      <c r="D5" s="54" t="s">
        <v>114</v>
      </c>
      <c r="E5" s="54" t="s">
        <v>115</v>
      </c>
      <c r="F5" s="54" t="s">
        <v>116</v>
      </c>
      <c r="G5" s="47" t="s">
        <v>117</v>
      </c>
      <c r="H5" s="47" t="s">
        <v>118</v>
      </c>
      <c r="I5" s="363"/>
      <c r="J5" s="55"/>
      <c r="K5" s="28"/>
      <c r="L5" s="28"/>
    </row>
    <row r="6" spans="1:12" ht="12" customHeight="1" x14ac:dyDescent="0.25">
      <c r="A6" s="121" t="s">
        <v>1</v>
      </c>
      <c r="B6" s="22"/>
      <c r="C6" s="22"/>
      <c r="D6" s="22"/>
      <c r="E6" s="22"/>
      <c r="F6" s="22"/>
      <c r="G6" s="22"/>
      <c r="H6" s="22"/>
      <c r="I6" s="123" t="s">
        <v>2</v>
      </c>
      <c r="J6" s="56"/>
      <c r="K6" s="28"/>
      <c r="L6" s="28"/>
    </row>
    <row r="7" spans="1:12" ht="12" customHeight="1" x14ac:dyDescent="0.25">
      <c r="A7" s="121" t="s">
        <v>3</v>
      </c>
      <c r="B7" s="57"/>
      <c r="C7" s="22">
        <v>9996</v>
      </c>
      <c r="D7" s="22">
        <v>2579</v>
      </c>
      <c r="E7" s="22"/>
      <c r="F7" s="58">
        <v>40329</v>
      </c>
      <c r="G7" s="22">
        <v>80540</v>
      </c>
      <c r="H7" s="22">
        <v>479535</v>
      </c>
      <c r="I7" s="201" t="s">
        <v>4</v>
      </c>
      <c r="J7" s="56"/>
      <c r="K7" s="28"/>
      <c r="L7" s="28"/>
    </row>
    <row r="8" spans="1:12" ht="12" customHeight="1" x14ac:dyDescent="0.25">
      <c r="A8" s="121" t="s">
        <v>5</v>
      </c>
      <c r="B8" s="22">
        <v>10380</v>
      </c>
      <c r="C8" s="22">
        <v>1014</v>
      </c>
      <c r="D8" s="22">
        <v>147</v>
      </c>
      <c r="E8" s="22"/>
      <c r="F8" s="58">
        <v>10867</v>
      </c>
      <c r="G8" s="22">
        <v>26221</v>
      </c>
      <c r="H8" s="22">
        <v>184475</v>
      </c>
      <c r="I8" s="201" t="s">
        <v>6</v>
      </c>
      <c r="J8" s="56"/>
      <c r="K8" s="28"/>
      <c r="L8" s="28"/>
    </row>
    <row r="9" spans="1:12" ht="12" customHeight="1" x14ac:dyDescent="0.25">
      <c r="A9" s="121" t="s">
        <v>7</v>
      </c>
      <c r="B9" s="57">
        <v>10380</v>
      </c>
      <c r="C9" s="22">
        <v>2501</v>
      </c>
      <c r="D9" s="22">
        <v>117</v>
      </c>
      <c r="E9" s="22"/>
      <c r="F9" s="22">
        <v>-49</v>
      </c>
      <c r="G9" s="22">
        <v>295</v>
      </c>
      <c r="H9" s="22">
        <v>11917</v>
      </c>
      <c r="I9" s="123" t="s">
        <v>8</v>
      </c>
      <c r="J9" s="56"/>
      <c r="K9" s="28"/>
      <c r="L9" s="28"/>
    </row>
    <row r="10" spans="1:12" ht="12" customHeight="1" x14ac:dyDescent="0.25">
      <c r="A10" s="121" t="s">
        <v>9</v>
      </c>
      <c r="B10" s="22"/>
      <c r="C10" s="22"/>
      <c r="D10" s="22"/>
      <c r="E10" s="22"/>
      <c r="F10" s="22"/>
      <c r="G10" s="22"/>
      <c r="H10" s="22"/>
      <c r="I10" s="123" t="s">
        <v>10</v>
      </c>
      <c r="J10" s="56"/>
      <c r="K10" s="28"/>
      <c r="L10" s="28"/>
    </row>
    <row r="11" spans="1:12" ht="17.100000000000001" customHeight="1" x14ac:dyDescent="0.25">
      <c r="A11" s="168" t="s">
        <v>11</v>
      </c>
      <c r="B11" s="216">
        <f>B6+B7-B8+B9-B10</f>
        <v>0</v>
      </c>
      <c r="C11" s="155">
        <f t="shared" ref="C11:H11" si="0">C6+C7-C8+C9-C10</f>
        <v>11483</v>
      </c>
      <c r="D11" s="155">
        <f t="shared" si="0"/>
        <v>2549</v>
      </c>
      <c r="E11" s="155">
        <f t="shared" si="0"/>
        <v>0</v>
      </c>
      <c r="F11" s="155">
        <f t="shared" si="0"/>
        <v>29413</v>
      </c>
      <c r="G11" s="155">
        <f t="shared" si="0"/>
        <v>54614</v>
      </c>
      <c r="H11" s="155">
        <f t="shared" si="0"/>
        <v>306977</v>
      </c>
      <c r="I11" s="206" t="s">
        <v>12</v>
      </c>
      <c r="J11" s="59"/>
      <c r="K11" s="28"/>
      <c r="L11" s="28"/>
    </row>
    <row r="12" spans="1:12" ht="17.100000000000001" customHeight="1" x14ac:dyDescent="0.25">
      <c r="A12" s="168" t="s">
        <v>13</v>
      </c>
      <c r="B12" s="216">
        <f>SUM(B13:B21)</f>
        <v>0</v>
      </c>
      <c r="C12" s="155">
        <f t="shared" ref="C12:H12" si="1">SUM(C13:C21)</f>
        <v>11483</v>
      </c>
      <c r="D12" s="155">
        <f t="shared" si="1"/>
        <v>2549</v>
      </c>
      <c r="E12" s="155">
        <f t="shared" si="1"/>
        <v>0</v>
      </c>
      <c r="F12" s="155">
        <f t="shared" si="1"/>
        <v>0</v>
      </c>
      <c r="G12" s="155">
        <f t="shared" si="1"/>
        <v>0</v>
      </c>
      <c r="H12" s="155">
        <f t="shared" si="1"/>
        <v>0</v>
      </c>
      <c r="I12" s="206" t="s">
        <v>14</v>
      </c>
      <c r="J12" s="59"/>
      <c r="K12" s="28"/>
      <c r="L12" s="28"/>
    </row>
    <row r="13" spans="1:12" ht="12" customHeight="1" x14ac:dyDescent="0.25">
      <c r="A13" s="126" t="s">
        <v>15</v>
      </c>
      <c r="B13" s="22"/>
      <c r="C13" s="22"/>
      <c r="D13" s="22"/>
      <c r="E13" s="22"/>
      <c r="F13" s="22"/>
      <c r="G13" s="22"/>
      <c r="H13" s="22"/>
      <c r="I13" s="127" t="s">
        <v>16</v>
      </c>
      <c r="J13" s="60"/>
      <c r="K13" s="28"/>
      <c r="L13" s="28"/>
    </row>
    <row r="14" spans="1:12" ht="12" customHeight="1" x14ac:dyDescent="0.25">
      <c r="A14" s="124" t="s">
        <v>83</v>
      </c>
      <c r="B14" s="22"/>
      <c r="C14" s="22"/>
      <c r="D14" s="22"/>
      <c r="E14" s="22"/>
      <c r="F14" s="22"/>
      <c r="G14" s="22"/>
      <c r="H14" s="22"/>
      <c r="I14" s="125" t="s">
        <v>17</v>
      </c>
      <c r="J14" s="61"/>
      <c r="K14" s="28"/>
      <c r="L14" s="28"/>
    </row>
    <row r="15" spans="1:12" ht="12" customHeight="1" x14ac:dyDescent="0.25">
      <c r="A15" s="126" t="s">
        <v>18</v>
      </c>
      <c r="B15" s="22"/>
      <c r="C15" s="22"/>
      <c r="D15" s="22"/>
      <c r="E15" s="22"/>
      <c r="F15" s="22"/>
      <c r="G15" s="22"/>
      <c r="H15" s="22"/>
      <c r="I15" s="127" t="s">
        <v>19</v>
      </c>
      <c r="J15" s="60"/>
      <c r="K15" s="28"/>
      <c r="L15" s="28"/>
    </row>
    <row r="16" spans="1:12" ht="12" customHeight="1" x14ac:dyDescent="0.25">
      <c r="A16" s="126" t="s">
        <v>20</v>
      </c>
      <c r="B16" s="22"/>
      <c r="C16" s="22"/>
      <c r="D16" s="22"/>
      <c r="E16" s="22"/>
      <c r="F16" s="22"/>
      <c r="G16" s="22"/>
      <c r="H16" s="22"/>
      <c r="I16" s="127" t="s">
        <v>21</v>
      </c>
      <c r="J16" s="60"/>
      <c r="K16" s="28"/>
      <c r="L16" s="28"/>
    </row>
    <row r="17" spans="1:12" ht="12" customHeight="1" x14ac:dyDescent="0.25">
      <c r="A17" s="126" t="s">
        <v>22</v>
      </c>
      <c r="B17" s="57"/>
      <c r="C17" s="22">
        <v>10571</v>
      </c>
      <c r="D17" s="22">
        <v>1190</v>
      </c>
      <c r="E17" s="22"/>
      <c r="F17" s="22"/>
      <c r="G17" s="22"/>
      <c r="H17" s="22"/>
      <c r="I17" s="127" t="s">
        <v>23</v>
      </c>
      <c r="J17" s="60"/>
      <c r="K17" s="28"/>
      <c r="L17" s="28"/>
    </row>
    <row r="18" spans="1:12" ht="12" customHeight="1" x14ac:dyDescent="0.25">
      <c r="A18" s="126" t="s">
        <v>24</v>
      </c>
      <c r="B18" s="22"/>
      <c r="C18" s="22"/>
      <c r="D18" s="22"/>
      <c r="E18" s="22"/>
      <c r="F18" s="22"/>
      <c r="G18" s="22"/>
      <c r="H18" s="22"/>
      <c r="I18" s="127" t="s">
        <v>25</v>
      </c>
      <c r="J18" s="60"/>
      <c r="K18" s="28"/>
      <c r="L18" s="28"/>
    </row>
    <row r="19" spans="1:12" ht="12" customHeight="1" x14ac:dyDescent="0.25">
      <c r="A19" s="126" t="s">
        <v>26</v>
      </c>
      <c r="B19" s="22"/>
      <c r="C19" s="22"/>
      <c r="D19" s="22"/>
      <c r="E19" s="22"/>
      <c r="F19" s="22"/>
      <c r="G19" s="22"/>
      <c r="H19" s="22"/>
      <c r="I19" s="127" t="s">
        <v>27</v>
      </c>
      <c r="J19" s="60"/>
      <c r="K19" s="28"/>
      <c r="L19" s="28"/>
    </row>
    <row r="20" spans="1:12" ht="12" customHeight="1" x14ac:dyDescent="0.25">
      <c r="A20" s="126" t="s">
        <v>28</v>
      </c>
      <c r="B20" s="22"/>
      <c r="C20" s="22"/>
      <c r="D20" s="22"/>
      <c r="E20" s="22"/>
      <c r="F20" s="22"/>
      <c r="G20" s="22"/>
      <c r="H20" s="22"/>
      <c r="I20" s="127" t="s">
        <v>29</v>
      </c>
      <c r="J20" s="60"/>
      <c r="K20" s="28"/>
      <c r="L20" s="28"/>
    </row>
    <row r="21" spans="1:12" ht="12" customHeight="1" x14ac:dyDescent="0.25">
      <c r="A21" s="126" t="s">
        <v>78</v>
      </c>
      <c r="B21" s="22"/>
      <c r="C21" s="22">
        <v>912</v>
      </c>
      <c r="D21" s="22">
        <v>1359</v>
      </c>
      <c r="E21" s="22"/>
      <c r="F21" s="22"/>
      <c r="G21" s="22"/>
      <c r="H21" s="22"/>
      <c r="I21" s="127" t="s">
        <v>79</v>
      </c>
      <c r="J21" s="60"/>
      <c r="K21" s="28"/>
      <c r="L21" s="28"/>
    </row>
    <row r="22" spans="1:12" ht="17.100000000000001" customHeight="1" x14ac:dyDescent="0.25">
      <c r="A22" s="168" t="s">
        <v>32</v>
      </c>
      <c r="B22" s="361">
        <f>SUM(B23:B31)</f>
        <v>0</v>
      </c>
      <c r="C22" s="156">
        <f t="shared" ref="C22:H22" si="2">SUM(C23:C31)</f>
        <v>0</v>
      </c>
      <c r="D22" s="156">
        <f t="shared" si="2"/>
        <v>0</v>
      </c>
      <c r="E22" s="156">
        <f t="shared" si="2"/>
        <v>0</v>
      </c>
      <c r="F22" s="156">
        <f t="shared" si="2"/>
        <v>0</v>
      </c>
      <c r="G22" s="156">
        <f t="shared" si="2"/>
        <v>0</v>
      </c>
      <c r="H22" s="156">
        <f t="shared" si="2"/>
        <v>0</v>
      </c>
      <c r="I22" s="206" t="s">
        <v>33</v>
      </c>
      <c r="J22" s="59"/>
      <c r="K22" s="28"/>
      <c r="L22" s="28"/>
    </row>
    <row r="23" spans="1:12" ht="12" customHeight="1" x14ac:dyDescent="0.25">
      <c r="A23" s="126" t="s">
        <v>15</v>
      </c>
      <c r="B23" s="22"/>
      <c r="C23" s="22"/>
      <c r="D23" s="22"/>
      <c r="E23" s="22"/>
      <c r="F23" s="22"/>
      <c r="G23" s="22"/>
      <c r="H23" s="22"/>
      <c r="I23" s="127" t="s">
        <v>16</v>
      </c>
      <c r="J23" s="60"/>
      <c r="K23" s="28"/>
      <c r="L23" s="28"/>
    </row>
    <row r="24" spans="1:12" ht="12" customHeight="1" x14ac:dyDescent="0.25">
      <c r="A24" s="124" t="s">
        <v>83</v>
      </c>
      <c r="B24" s="22"/>
      <c r="C24" s="22"/>
      <c r="D24" s="22"/>
      <c r="E24" s="22"/>
      <c r="F24" s="22"/>
      <c r="G24" s="22"/>
      <c r="H24" s="22"/>
      <c r="I24" s="125" t="s">
        <v>34</v>
      </c>
      <c r="J24" s="61"/>
      <c r="K24" s="28"/>
      <c r="L24" s="28"/>
    </row>
    <row r="25" spans="1:12" ht="12" customHeight="1" x14ac:dyDescent="0.25">
      <c r="A25" s="126" t="s">
        <v>18</v>
      </c>
      <c r="B25" s="22"/>
      <c r="C25" s="22"/>
      <c r="D25" s="22"/>
      <c r="E25" s="22"/>
      <c r="F25" s="22"/>
      <c r="G25" s="22"/>
      <c r="H25" s="22"/>
      <c r="I25" s="127" t="s">
        <v>19</v>
      </c>
      <c r="J25" s="60"/>
      <c r="K25" s="28"/>
      <c r="L25" s="28"/>
    </row>
    <row r="26" spans="1:12" ht="12" customHeight="1" x14ac:dyDescent="0.25">
      <c r="A26" s="126" t="s">
        <v>20</v>
      </c>
      <c r="B26" s="22"/>
      <c r="C26" s="22"/>
      <c r="D26" s="22"/>
      <c r="E26" s="22"/>
      <c r="F26" s="22"/>
      <c r="G26" s="22"/>
      <c r="H26" s="22"/>
      <c r="I26" s="127" t="s">
        <v>21</v>
      </c>
      <c r="J26" s="60"/>
      <c r="K26" s="28"/>
      <c r="L26" s="28"/>
    </row>
    <row r="27" spans="1:12" ht="12" customHeight="1" x14ac:dyDescent="0.25">
      <c r="A27" s="126" t="s">
        <v>35</v>
      </c>
      <c r="B27" s="22"/>
      <c r="C27" s="22"/>
      <c r="D27" s="22"/>
      <c r="E27" s="22"/>
      <c r="F27" s="22"/>
      <c r="G27" s="22"/>
      <c r="H27" s="22"/>
      <c r="I27" s="127" t="s">
        <v>23</v>
      </c>
      <c r="J27" s="60"/>
      <c r="K27" s="28"/>
      <c r="L27" s="28"/>
    </row>
    <row r="28" spans="1:12" ht="12" customHeight="1" x14ac:dyDescent="0.25">
      <c r="A28" s="126" t="s">
        <v>24</v>
      </c>
      <c r="B28" s="22"/>
      <c r="C28" s="22"/>
      <c r="D28" s="22"/>
      <c r="E28" s="22"/>
      <c r="F28" s="22"/>
      <c r="G28" s="22"/>
      <c r="H28" s="22"/>
      <c r="I28" s="127" t="s">
        <v>25</v>
      </c>
      <c r="J28" s="60"/>
      <c r="K28" s="28"/>
      <c r="L28" s="28"/>
    </row>
    <row r="29" spans="1:12" ht="12" customHeight="1" x14ac:dyDescent="0.25">
      <c r="A29" s="126" t="s">
        <v>36</v>
      </c>
      <c r="B29" s="22"/>
      <c r="C29" s="22"/>
      <c r="D29" s="22"/>
      <c r="E29" s="22"/>
      <c r="F29" s="22"/>
      <c r="G29" s="22"/>
      <c r="H29" s="22"/>
      <c r="I29" s="127" t="s">
        <v>27</v>
      </c>
      <c r="J29" s="60"/>
      <c r="K29" s="28"/>
      <c r="L29" s="28"/>
    </row>
    <row r="30" spans="1:12" ht="12" customHeight="1" x14ac:dyDescent="0.25">
      <c r="A30" s="126" t="s">
        <v>28</v>
      </c>
      <c r="B30" s="22"/>
      <c r="C30" s="22"/>
      <c r="D30" s="22"/>
      <c r="E30" s="22"/>
      <c r="F30" s="22"/>
      <c r="G30" s="22"/>
      <c r="H30" s="22"/>
      <c r="I30" s="127" t="s">
        <v>29</v>
      </c>
      <c r="J30" s="60"/>
      <c r="K30" s="28"/>
      <c r="L30" s="28"/>
    </row>
    <row r="31" spans="1:12" ht="12" customHeight="1" x14ac:dyDescent="0.25">
      <c r="A31" s="126" t="s">
        <v>78</v>
      </c>
      <c r="B31" s="22"/>
      <c r="C31" s="22"/>
      <c r="D31" s="22"/>
      <c r="E31" s="22"/>
      <c r="F31" s="22"/>
      <c r="G31" s="22"/>
      <c r="H31" s="22"/>
      <c r="I31" s="127" t="s">
        <v>79</v>
      </c>
      <c r="J31" s="60"/>
      <c r="K31" s="28"/>
      <c r="L31" s="28"/>
    </row>
    <row r="32" spans="1:12" ht="12" customHeight="1" x14ac:dyDescent="0.25">
      <c r="A32" s="169" t="s">
        <v>37</v>
      </c>
      <c r="B32" s="361">
        <f>B33+B34+B35</f>
        <v>0</v>
      </c>
      <c r="C32" s="156">
        <f t="shared" ref="C32:H32" si="3">C33+C34+C35</f>
        <v>0</v>
      </c>
      <c r="D32" s="156">
        <f t="shared" si="3"/>
        <v>0</v>
      </c>
      <c r="E32" s="156">
        <f t="shared" si="3"/>
        <v>0</v>
      </c>
      <c r="F32" s="156">
        <f t="shared" si="3"/>
        <v>0</v>
      </c>
      <c r="G32" s="156">
        <f t="shared" si="3"/>
        <v>0</v>
      </c>
      <c r="H32" s="156">
        <f t="shared" si="3"/>
        <v>0</v>
      </c>
      <c r="I32" s="212" t="s">
        <v>38</v>
      </c>
      <c r="J32" s="62"/>
      <c r="K32" s="28"/>
      <c r="L32" s="28"/>
    </row>
    <row r="33" spans="1:12" ht="12" customHeight="1" x14ac:dyDescent="0.25">
      <c r="A33" s="128" t="s">
        <v>41</v>
      </c>
      <c r="B33" s="22"/>
      <c r="C33" s="22"/>
      <c r="D33" s="22"/>
      <c r="E33" s="22"/>
      <c r="F33" s="22"/>
      <c r="G33" s="22"/>
      <c r="H33" s="22"/>
      <c r="I33" s="129" t="s">
        <v>42</v>
      </c>
      <c r="J33" s="60"/>
      <c r="K33" s="28"/>
      <c r="L33" s="28"/>
    </row>
    <row r="34" spans="1:12" ht="12" customHeight="1" x14ac:dyDescent="0.25">
      <c r="A34" s="126" t="s">
        <v>39</v>
      </c>
      <c r="B34" s="22"/>
      <c r="C34" s="22"/>
      <c r="D34" s="22"/>
      <c r="E34" s="22"/>
      <c r="F34" s="22"/>
      <c r="G34" s="22"/>
      <c r="H34" s="22"/>
      <c r="I34" s="127" t="s">
        <v>40</v>
      </c>
      <c r="J34" s="61"/>
      <c r="K34" s="28"/>
      <c r="L34" s="28"/>
    </row>
    <row r="35" spans="1:12" ht="12" customHeight="1" x14ac:dyDescent="0.25">
      <c r="A35" s="124" t="s">
        <v>43</v>
      </c>
      <c r="B35" s="22"/>
      <c r="C35" s="22"/>
      <c r="D35" s="22"/>
      <c r="E35" s="22"/>
      <c r="F35" s="22"/>
      <c r="G35" s="22"/>
      <c r="H35" s="22"/>
      <c r="I35" s="125" t="s">
        <v>44</v>
      </c>
      <c r="J35" s="61"/>
      <c r="K35" s="28"/>
      <c r="L35" s="28"/>
    </row>
    <row r="36" spans="1:12" ht="25.5" customHeight="1" x14ac:dyDescent="0.25">
      <c r="A36" s="170" t="s">
        <v>45</v>
      </c>
      <c r="B36" s="361">
        <f t="shared" ref="B36:H36" si="4">SUM(B37:B45)</f>
        <v>0</v>
      </c>
      <c r="C36" s="156">
        <f t="shared" si="4"/>
        <v>0</v>
      </c>
      <c r="D36" s="156">
        <f t="shared" si="4"/>
        <v>0</v>
      </c>
      <c r="E36" s="156">
        <f t="shared" si="4"/>
        <v>0</v>
      </c>
      <c r="F36" s="156">
        <f t="shared" si="4"/>
        <v>0</v>
      </c>
      <c r="G36" s="156">
        <f t="shared" si="4"/>
        <v>0</v>
      </c>
      <c r="H36" s="156">
        <f t="shared" si="4"/>
        <v>23052</v>
      </c>
      <c r="I36" s="212" t="s">
        <v>46</v>
      </c>
      <c r="J36" s="63"/>
      <c r="K36" s="28"/>
      <c r="L36" s="28"/>
    </row>
    <row r="37" spans="1:12" ht="12" customHeight="1" x14ac:dyDescent="0.25">
      <c r="A37" s="126" t="s">
        <v>47</v>
      </c>
      <c r="B37" s="22"/>
      <c r="C37" s="22"/>
      <c r="D37" s="22"/>
      <c r="E37" s="22"/>
      <c r="F37" s="22"/>
      <c r="G37" s="22"/>
      <c r="H37" s="22"/>
      <c r="I37" s="127" t="s">
        <v>48</v>
      </c>
      <c r="J37" s="60"/>
      <c r="K37" s="28"/>
      <c r="L37" s="28"/>
    </row>
    <row r="38" spans="1:12" ht="12" customHeight="1" x14ac:dyDescent="0.25">
      <c r="A38" s="126" t="s">
        <v>15</v>
      </c>
      <c r="B38" s="22"/>
      <c r="C38" s="22"/>
      <c r="D38" s="22"/>
      <c r="E38" s="22"/>
      <c r="F38" s="22"/>
      <c r="G38" s="22"/>
      <c r="H38" s="22"/>
      <c r="I38" s="127" t="s">
        <v>16</v>
      </c>
      <c r="J38" s="60"/>
      <c r="K38" s="28"/>
      <c r="L38" s="28"/>
    </row>
    <row r="39" spans="1:12" ht="12" customHeight="1" x14ac:dyDescent="0.25">
      <c r="A39" s="124" t="s">
        <v>83</v>
      </c>
      <c r="B39" s="22"/>
      <c r="C39" s="22"/>
      <c r="D39" s="22"/>
      <c r="E39" s="22"/>
      <c r="F39" s="22"/>
      <c r="G39" s="22"/>
      <c r="H39" s="22"/>
      <c r="I39" s="125" t="s">
        <v>17</v>
      </c>
      <c r="J39" s="61"/>
      <c r="K39" s="28"/>
      <c r="L39" s="28"/>
    </row>
    <row r="40" spans="1:12" ht="12" customHeight="1" x14ac:dyDescent="0.25">
      <c r="A40" s="126" t="s">
        <v>18</v>
      </c>
      <c r="B40" s="22"/>
      <c r="C40" s="22"/>
      <c r="D40" s="22"/>
      <c r="E40" s="22"/>
      <c r="F40" s="22"/>
      <c r="G40" s="22"/>
      <c r="H40" s="22"/>
      <c r="I40" s="127" t="s">
        <v>19</v>
      </c>
      <c r="J40" s="60"/>
      <c r="K40" s="28"/>
      <c r="L40" s="28"/>
    </row>
    <row r="41" spans="1:12" ht="12" customHeight="1" x14ac:dyDescent="0.25">
      <c r="A41" s="126" t="s">
        <v>20</v>
      </c>
      <c r="B41" s="22"/>
      <c r="C41" s="22"/>
      <c r="D41" s="22"/>
      <c r="E41" s="22"/>
      <c r="F41" s="22"/>
      <c r="G41" s="22"/>
      <c r="H41" s="22"/>
      <c r="I41" s="127" t="s">
        <v>21</v>
      </c>
      <c r="J41" s="60"/>
      <c r="K41" s="28"/>
      <c r="L41" s="28"/>
    </row>
    <row r="42" spans="1:12" ht="12" customHeight="1" x14ac:dyDescent="0.25">
      <c r="A42" s="126" t="s">
        <v>35</v>
      </c>
      <c r="B42" s="22"/>
      <c r="C42" s="22"/>
      <c r="D42" s="22"/>
      <c r="E42" s="22"/>
      <c r="F42" s="22"/>
      <c r="G42" s="22"/>
      <c r="H42" s="22"/>
      <c r="I42" s="127" t="s">
        <v>23</v>
      </c>
      <c r="J42" s="60"/>
      <c r="K42" s="28"/>
      <c r="L42" s="28"/>
    </row>
    <row r="43" spans="1:12" ht="12" customHeight="1" x14ac:dyDescent="0.25">
      <c r="A43" s="126" t="s">
        <v>26</v>
      </c>
      <c r="B43" s="22"/>
      <c r="C43" s="22"/>
      <c r="D43" s="22"/>
      <c r="E43" s="22"/>
      <c r="F43" s="22"/>
      <c r="G43" s="22"/>
      <c r="H43" s="22">
        <v>23052</v>
      </c>
      <c r="I43" s="127" t="s">
        <v>27</v>
      </c>
      <c r="J43" s="60"/>
      <c r="K43" s="28"/>
      <c r="L43" s="28"/>
    </row>
    <row r="44" spans="1:12" ht="12" customHeight="1" x14ac:dyDescent="0.25">
      <c r="A44" s="126" t="s">
        <v>28</v>
      </c>
      <c r="B44" s="22"/>
      <c r="C44" s="22"/>
      <c r="D44" s="22"/>
      <c r="E44" s="22"/>
      <c r="F44" s="22"/>
      <c r="G44" s="22"/>
      <c r="H44" s="22"/>
      <c r="I44" s="127" t="s">
        <v>29</v>
      </c>
      <c r="J44" s="60"/>
      <c r="K44" s="28"/>
      <c r="L44" s="28"/>
    </row>
    <row r="45" spans="1:12" ht="12" customHeight="1" x14ac:dyDescent="0.25">
      <c r="A45" s="126" t="s">
        <v>78</v>
      </c>
      <c r="B45" s="22"/>
      <c r="C45" s="22"/>
      <c r="D45" s="22"/>
      <c r="E45" s="22"/>
      <c r="F45" s="22"/>
      <c r="G45" s="22"/>
      <c r="H45" s="22"/>
      <c r="I45" s="127" t="s">
        <v>79</v>
      </c>
      <c r="J45" s="60"/>
      <c r="K45" s="28"/>
      <c r="L45" s="28"/>
    </row>
    <row r="46" spans="1:12" ht="12.75" customHeight="1" x14ac:dyDescent="0.25">
      <c r="A46" s="169" t="s">
        <v>49</v>
      </c>
      <c r="B46" s="361"/>
      <c r="C46" s="156"/>
      <c r="D46" s="156"/>
      <c r="E46" s="156"/>
      <c r="F46" s="156"/>
      <c r="G46" s="156"/>
      <c r="H46" s="156"/>
      <c r="I46" s="218" t="s">
        <v>50</v>
      </c>
      <c r="J46" s="64"/>
      <c r="K46" s="28"/>
      <c r="L46" s="28"/>
    </row>
    <row r="47" spans="1:12" ht="27" customHeight="1" x14ac:dyDescent="0.25">
      <c r="A47" s="340" t="s">
        <v>51</v>
      </c>
      <c r="B47" s="361">
        <f t="shared" ref="B47:H47" si="5">B11-B12+B22+B32-B36-B46</f>
        <v>0</v>
      </c>
      <c r="C47" s="156">
        <f t="shared" si="5"/>
        <v>0</v>
      </c>
      <c r="D47" s="156">
        <f t="shared" si="5"/>
        <v>0</v>
      </c>
      <c r="E47" s="156">
        <f t="shared" si="5"/>
        <v>0</v>
      </c>
      <c r="F47" s="153">
        <f t="shared" si="5"/>
        <v>29413</v>
      </c>
      <c r="G47" s="156">
        <f t="shared" si="5"/>
        <v>54614</v>
      </c>
      <c r="H47" s="156">
        <f t="shared" si="5"/>
        <v>283925</v>
      </c>
      <c r="I47" s="212" t="s">
        <v>52</v>
      </c>
      <c r="J47" s="63"/>
      <c r="K47" s="28"/>
      <c r="L47" s="28"/>
    </row>
    <row r="48" spans="1:12" ht="12" customHeight="1" x14ac:dyDescent="0.25">
      <c r="A48" s="169" t="s">
        <v>53</v>
      </c>
      <c r="B48" s="361">
        <f>B49+B51</f>
        <v>0</v>
      </c>
      <c r="C48" s="156">
        <f t="shared" ref="C48:H48" si="6">C49+C51</f>
        <v>0</v>
      </c>
      <c r="D48" s="156">
        <f t="shared" si="6"/>
        <v>0</v>
      </c>
      <c r="E48" s="156">
        <f t="shared" si="6"/>
        <v>0</v>
      </c>
      <c r="F48" s="156">
        <f t="shared" si="6"/>
        <v>29413</v>
      </c>
      <c r="G48" s="156">
        <f t="shared" si="6"/>
        <v>54614</v>
      </c>
      <c r="H48" s="156">
        <f t="shared" si="6"/>
        <v>283925</v>
      </c>
      <c r="I48" s="218" t="s">
        <v>54</v>
      </c>
      <c r="J48" s="64"/>
      <c r="K48" s="28"/>
      <c r="L48" s="28"/>
    </row>
    <row r="49" spans="1:12" ht="17.100000000000001" customHeight="1" x14ac:dyDescent="0.25">
      <c r="A49" s="170" t="s">
        <v>55</v>
      </c>
      <c r="B49" s="361"/>
      <c r="C49" s="156"/>
      <c r="D49" s="156"/>
      <c r="E49" s="156"/>
      <c r="F49" s="156"/>
      <c r="G49" s="156"/>
      <c r="H49" s="156"/>
      <c r="I49" s="212" t="s">
        <v>56</v>
      </c>
      <c r="J49" s="63"/>
      <c r="K49" s="28"/>
      <c r="L49" s="28"/>
    </row>
    <row r="50" spans="1:12" ht="12" customHeight="1" x14ac:dyDescent="0.25">
      <c r="A50" s="171" t="s">
        <v>57</v>
      </c>
      <c r="B50" s="22"/>
      <c r="C50" s="22"/>
      <c r="D50" s="22"/>
      <c r="E50" s="22"/>
      <c r="F50" s="22"/>
      <c r="G50" s="22"/>
      <c r="H50" s="22"/>
      <c r="I50" s="202" t="s">
        <v>58</v>
      </c>
      <c r="J50" s="65"/>
      <c r="K50" s="28"/>
      <c r="L50" s="28"/>
    </row>
    <row r="51" spans="1:12" ht="17.100000000000001" customHeight="1" x14ac:dyDescent="0.25">
      <c r="A51" s="170" t="s">
        <v>59</v>
      </c>
      <c r="B51" s="361">
        <f>SUM(B52:B57)</f>
        <v>0</v>
      </c>
      <c r="C51" s="156">
        <f t="shared" ref="C51:H51" si="7">SUM(C52:C57)</f>
        <v>0</v>
      </c>
      <c r="D51" s="156">
        <f t="shared" si="7"/>
        <v>0</v>
      </c>
      <c r="E51" s="156">
        <f t="shared" si="7"/>
        <v>0</v>
      </c>
      <c r="F51" s="156">
        <f t="shared" si="7"/>
        <v>29413</v>
      </c>
      <c r="G51" s="156">
        <f t="shared" si="7"/>
        <v>54614</v>
      </c>
      <c r="H51" s="156">
        <f t="shared" si="7"/>
        <v>283925</v>
      </c>
      <c r="I51" s="212" t="s">
        <v>60</v>
      </c>
      <c r="J51" s="63"/>
      <c r="K51" s="28"/>
      <c r="L51" s="28"/>
    </row>
    <row r="52" spans="1:12" ht="12" customHeight="1" x14ac:dyDescent="0.25">
      <c r="A52" s="126" t="s">
        <v>61</v>
      </c>
      <c r="B52" s="22"/>
      <c r="C52" s="22"/>
      <c r="D52" s="22"/>
      <c r="E52" s="22"/>
      <c r="F52" s="22">
        <v>5155</v>
      </c>
      <c r="G52" s="22">
        <v>71</v>
      </c>
      <c r="H52" s="41">
        <v>11694</v>
      </c>
      <c r="I52" s="127" t="s">
        <v>62</v>
      </c>
      <c r="J52" s="60"/>
      <c r="K52" s="28"/>
      <c r="L52" s="28"/>
    </row>
    <row r="53" spans="1:12" ht="12" customHeight="1" x14ac:dyDescent="0.25">
      <c r="A53" s="89" t="s">
        <v>63</v>
      </c>
      <c r="B53" s="22"/>
      <c r="C53" s="22"/>
      <c r="D53" s="22"/>
      <c r="E53" s="22"/>
      <c r="F53" s="22">
        <v>14</v>
      </c>
      <c r="G53" s="22">
        <v>60</v>
      </c>
      <c r="H53" s="41">
        <v>10768</v>
      </c>
      <c r="I53" s="91" t="s">
        <v>64</v>
      </c>
      <c r="J53" s="66"/>
      <c r="K53" s="28"/>
      <c r="L53" s="28"/>
    </row>
    <row r="54" spans="1:12" ht="12" customHeight="1" x14ac:dyDescent="0.25">
      <c r="A54" s="89" t="s">
        <v>65</v>
      </c>
      <c r="B54" s="22"/>
      <c r="C54" s="22"/>
      <c r="D54" s="22"/>
      <c r="E54" s="22"/>
      <c r="F54" s="22">
        <v>18957</v>
      </c>
      <c r="G54" s="22">
        <v>54380</v>
      </c>
      <c r="H54" s="41">
        <v>248876</v>
      </c>
      <c r="I54" s="91" t="s">
        <v>66</v>
      </c>
      <c r="J54" s="66"/>
      <c r="K54" s="28"/>
      <c r="L54" s="28"/>
    </row>
    <row r="55" spans="1:12" ht="12" customHeight="1" x14ac:dyDescent="0.25">
      <c r="A55" s="89" t="s">
        <v>67</v>
      </c>
      <c r="B55" s="22"/>
      <c r="C55" s="22"/>
      <c r="D55" s="22"/>
      <c r="E55" s="22"/>
      <c r="F55" s="22">
        <v>3340</v>
      </c>
      <c r="G55" s="22"/>
      <c r="H55" s="22"/>
      <c r="I55" s="91" t="s">
        <v>68</v>
      </c>
      <c r="J55" s="66"/>
      <c r="K55" s="28"/>
      <c r="L55" s="28"/>
    </row>
    <row r="56" spans="1:12" ht="12" customHeight="1" x14ac:dyDescent="0.25">
      <c r="A56" s="89" t="s">
        <v>69</v>
      </c>
      <c r="B56" s="22"/>
      <c r="C56" s="22"/>
      <c r="D56" s="22"/>
      <c r="E56" s="22"/>
      <c r="F56" s="22">
        <v>655</v>
      </c>
      <c r="G56" s="22">
        <v>103</v>
      </c>
      <c r="H56" s="22">
        <v>12587</v>
      </c>
      <c r="I56" s="91" t="s">
        <v>70</v>
      </c>
      <c r="J56" s="66"/>
      <c r="K56" s="28"/>
      <c r="L56" s="28"/>
    </row>
    <row r="57" spans="1:12" ht="12" customHeight="1" x14ac:dyDescent="0.25">
      <c r="A57" s="89" t="s">
        <v>30</v>
      </c>
      <c r="B57" s="22"/>
      <c r="C57" s="22"/>
      <c r="D57" s="22"/>
      <c r="E57" s="22"/>
      <c r="F57" s="22">
        <v>1292</v>
      </c>
      <c r="G57" s="22"/>
      <c r="H57" s="22"/>
      <c r="I57" s="91" t="s">
        <v>31</v>
      </c>
      <c r="J57" s="66"/>
      <c r="K57" s="28"/>
      <c r="L57" s="28"/>
    </row>
    <row r="58" spans="1:12" ht="12" customHeight="1" x14ac:dyDescent="0.25">
      <c r="A58" s="169" t="s">
        <v>71</v>
      </c>
      <c r="B58" s="156">
        <f>B47-B48</f>
        <v>0</v>
      </c>
      <c r="C58" s="156">
        <f t="shared" ref="C58:H58" si="8">C47-C48</f>
        <v>0</v>
      </c>
      <c r="D58" s="156">
        <f t="shared" si="8"/>
        <v>0</v>
      </c>
      <c r="E58" s="156">
        <f t="shared" si="8"/>
        <v>0</v>
      </c>
      <c r="F58" s="156">
        <f t="shared" si="8"/>
        <v>0</v>
      </c>
      <c r="G58" s="156">
        <f t="shared" si="8"/>
        <v>0</v>
      </c>
      <c r="H58" s="156">
        <f t="shared" si="8"/>
        <v>0</v>
      </c>
      <c r="I58" s="218" t="s">
        <v>72</v>
      </c>
      <c r="J58" s="66"/>
      <c r="K58" s="28"/>
      <c r="L58" s="28"/>
    </row>
    <row r="59" spans="1:12" ht="33" customHeight="1" x14ac:dyDescent="0.25">
      <c r="A59" s="68"/>
      <c r="B59" s="22"/>
      <c r="C59" s="22"/>
      <c r="D59" s="22"/>
      <c r="E59" s="22"/>
      <c r="F59" s="22"/>
      <c r="G59" s="22"/>
      <c r="H59" s="22"/>
      <c r="I59" s="68"/>
      <c r="J59" s="66"/>
      <c r="K59" s="28"/>
      <c r="L59" s="28"/>
    </row>
    <row r="60" spans="1:12" ht="12.95" customHeight="1" x14ac:dyDescent="0.25">
      <c r="A60" s="51" t="s">
        <v>126</v>
      </c>
      <c r="B60" s="45"/>
      <c r="C60" s="69"/>
      <c r="D60" s="22"/>
      <c r="E60" s="22"/>
      <c r="F60" s="22"/>
      <c r="G60" s="22"/>
      <c r="H60" s="22"/>
      <c r="I60" s="68"/>
      <c r="J60" s="66"/>
      <c r="K60" s="28"/>
      <c r="L60" s="28"/>
    </row>
    <row r="61" spans="1:12" ht="12.95" customHeight="1" x14ac:dyDescent="0.25">
      <c r="A61" s="53" t="s">
        <v>111</v>
      </c>
      <c r="B61" s="45"/>
      <c r="C61" s="70"/>
      <c r="D61" s="67"/>
      <c r="E61" s="67"/>
      <c r="F61" s="67"/>
      <c r="G61" s="67"/>
      <c r="H61" s="67"/>
      <c r="I61" s="71" t="s">
        <v>90</v>
      </c>
      <c r="J61" s="66"/>
      <c r="K61" s="28"/>
      <c r="L61" s="28"/>
    </row>
    <row r="62" spans="1:12" ht="76.5" customHeight="1" x14ac:dyDescent="0.25">
      <c r="A62" s="72"/>
      <c r="B62" s="72" t="s">
        <v>119</v>
      </c>
      <c r="C62" s="47" t="s">
        <v>120</v>
      </c>
      <c r="D62" s="47" t="s">
        <v>121</v>
      </c>
      <c r="E62" s="47" t="s">
        <v>122</v>
      </c>
      <c r="F62" s="47" t="s">
        <v>123</v>
      </c>
      <c r="G62" s="47" t="s">
        <v>124</v>
      </c>
      <c r="H62" s="73" t="s">
        <v>125</v>
      </c>
      <c r="I62" s="364"/>
    </row>
    <row r="63" spans="1:12" ht="12" customHeight="1" x14ac:dyDescent="0.25">
      <c r="A63" s="121" t="s">
        <v>1</v>
      </c>
      <c r="B63" s="22"/>
      <c r="C63" s="22"/>
      <c r="D63" s="22"/>
      <c r="E63" s="22"/>
      <c r="F63" s="22"/>
      <c r="G63" s="22"/>
      <c r="H63" s="22"/>
      <c r="I63" s="123" t="s">
        <v>2</v>
      </c>
    </row>
    <row r="64" spans="1:12" ht="12" customHeight="1" x14ac:dyDescent="0.25">
      <c r="A64" s="121" t="s">
        <v>3</v>
      </c>
      <c r="B64" s="22">
        <v>15638</v>
      </c>
      <c r="C64" s="22">
        <v>15913</v>
      </c>
      <c r="D64" s="22">
        <v>4088</v>
      </c>
      <c r="E64" s="22">
        <v>74220</v>
      </c>
      <c r="F64" s="22">
        <v>4382</v>
      </c>
      <c r="G64" s="22">
        <v>488</v>
      </c>
      <c r="H64" s="22">
        <v>4776</v>
      </c>
      <c r="I64" s="201" t="s">
        <v>4</v>
      </c>
    </row>
    <row r="65" spans="1:9" ht="12" customHeight="1" x14ac:dyDescent="0.25">
      <c r="A65" s="121" t="s">
        <v>5</v>
      </c>
      <c r="B65" s="22">
        <v>2258</v>
      </c>
      <c r="C65" s="22">
        <v>1090</v>
      </c>
      <c r="D65" s="22">
        <v>48</v>
      </c>
      <c r="E65" s="22">
        <v>54998</v>
      </c>
      <c r="F65" s="22">
        <v>8718</v>
      </c>
      <c r="G65" s="22">
        <v>36</v>
      </c>
      <c r="H65" s="22">
        <v>1323</v>
      </c>
      <c r="I65" s="201" t="s">
        <v>6</v>
      </c>
    </row>
    <row r="66" spans="1:9" ht="12" customHeight="1" x14ac:dyDescent="0.25">
      <c r="A66" s="121" t="s">
        <v>7</v>
      </c>
      <c r="B66" s="22">
        <v>-570</v>
      </c>
      <c r="C66" s="22">
        <v>601</v>
      </c>
      <c r="D66" s="22">
        <v>48</v>
      </c>
      <c r="E66" s="22">
        <v>171</v>
      </c>
      <c r="F66" s="22">
        <v>73</v>
      </c>
      <c r="G66" s="22"/>
      <c r="H66" s="22">
        <v>-55</v>
      </c>
      <c r="I66" s="123" t="s">
        <v>8</v>
      </c>
    </row>
    <row r="67" spans="1:9" ht="12" customHeight="1" x14ac:dyDescent="0.25">
      <c r="A67" s="121" t="s">
        <v>9</v>
      </c>
      <c r="B67" s="22"/>
      <c r="C67" s="22"/>
      <c r="D67" s="22"/>
      <c r="E67" s="22"/>
      <c r="F67" s="22"/>
      <c r="G67" s="22"/>
      <c r="H67" s="22"/>
      <c r="I67" s="123" t="s">
        <v>10</v>
      </c>
    </row>
    <row r="68" spans="1:9" x14ac:dyDescent="0.25">
      <c r="A68" s="168" t="s">
        <v>11</v>
      </c>
      <c r="B68" s="216">
        <f>B63+B64-B65+B66-B67</f>
        <v>12810</v>
      </c>
      <c r="C68" s="155">
        <f t="shared" ref="C68:H68" si="9">C63+C64-C65+C66-C67</f>
        <v>15424</v>
      </c>
      <c r="D68" s="155">
        <f t="shared" si="9"/>
        <v>4088</v>
      </c>
      <c r="E68" s="155">
        <f t="shared" si="9"/>
        <v>19393</v>
      </c>
      <c r="F68" s="155">
        <f t="shared" si="9"/>
        <v>-4263</v>
      </c>
      <c r="G68" s="155">
        <f t="shared" si="9"/>
        <v>452</v>
      </c>
      <c r="H68" s="155">
        <f t="shared" si="9"/>
        <v>3398</v>
      </c>
      <c r="I68" s="206" t="s">
        <v>12</v>
      </c>
    </row>
    <row r="69" spans="1:9" x14ac:dyDescent="0.25">
      <c r="A69" s="168" t="s">
        <v>13</v>
      </c>
      <c r="B69" s="216">
        <f>SUM(B70:B78)</f>
        <v>0</v>
      </c>
      <c r="C69" s="155">
        <f t="shared" ref="C69:H69" si="10">SUM(C70:C78)</f>
        <v>4258</v>
      </c>
      <c r="D69" s="155">
        <f t="shared" si="10"/>
        <v>3067</v>
      </c>
      <c r="E69" s="155">
        <f t="shared" si="10"/>
        <v>0</v>
      </c>
      <c r="F69" s="155">
        <f t="shared" si="10"/>
        <v>0</v>
      </c>
      <c r="G69" s="155">
        <f t="shared" si="10"/>
        <v>0</v>
      </c>
      <c r="H69" s="155">
        <f t="shared" si="10"/>
        <v>0</v>
      </c>
      <c r="I69" s="206" t="s">
        <v>14</v>
      </c>
    </row>
    <row r="70" spans="1:9" ht="12" customHeight="1" x14ac:dyDescent="0.25">
      <c r="A70" s="126" t="s">
        <v>15</v>
      </c>
      <c r="B70" s="22"/>
      <c r="C70" s="22">
        <v>2347</v>
      </c>
      <c r="D70" s="22">
        <v>3067</v>
      </c>
      <c r="E70" s="22"/>
      <c r="F70" s="22"/>
      <c r="G70" s="22"/>
      <c r="H70" s="22"/>
      <c r="I70" s="127" t="s">
        <v>16</v>
      </c>
    </row>
    <row r="71" spans="1:9" ht="12" customHeight="1" x14ac:dyDescent="0.25">
      <c r="A71" s="124" t="s">
        <v>110</v>
      </c>
      <c r="B71" s="22"/>
      <c r="C71" s="22"/>
      <c r="D71" s="22"/>
      <c r="E71" s="22"/>
      <c r="F71" s="22"/>
      <c r="G71" s="22"/>
      <c r="H71" s="22"/>
      <c r="I71" s="125" t="s">
        <v>17</v>
      </c>
    </row>
    <row r="72" spans="1:9" ht="12" customHeight="1" x14ac:dyDescent="0.25">
      <c r="A72" s="126" t="s">
        <v>18</v>
      </c>
      <c r="B72" s="22"/>
      <c r="C72" s="22"/>
      <c r="D72" s="22"/>
      <c r="E72" s="22"/>
      <c r="F72" s="22"/>
      <c r="G72" s="22"/>
      <c r="H72" s="22"/>
      <c r="I72" s="127" t="s">
        <v>19</v>
      </c>
    </row>
    <row r="73" spans="1:9" ht="12" customHeight="1" x14ac:dyDescent="0.25">
      <c r="A73" s="126" t="s">
        <v>20</v>
      </c>
      <c r="B73" s="22"/>
      <c r="C73" s="22">
        <v>1911</v>
      </c>
      <c r="D73" s="22"/>
      <c r="E73" s="22"/>
      <c r="F73" s="22"/>
      <c r="G73" s="22"/>
      <c r="H73" s="22"/>
      <c r="I73" s="127" t="s">
        <v>21</v>
      </c>
    </row>
    <row r="74" spans="1:9" ht="12" customHeight="1" x14ac:dyDescent="0.25">
      <c r="A74" s="126" t="s">
        <v>22</v>
      </c>
      <c r="B74" s="22"/>
      <c r="C74" s="22"/>
      <c r="D74" s="22"/>
      <c r="E74" s="22"/>
      <c r="F74" s="22"/>
      <c r="G74" s="22"/>
      <c r="H74" s="22"/>
      <c r="I74" s="127" t="s">
        <v>23</v>
      </c>
    </row>
    <row r="75" spans="1:9" ht="12" customHeight="1" x14ac:dyDescent="0.25">
      <c r="A75" s="126" t="s">
        <v>24</v>
      </c>
      <c r="B75" s="22"/>
      <c r="C75" s="22"/>
      <c r="D75" s="22"/>
      <c r="E75" s="22"/>
      <c r="F75" s="22"/>
      <c r="G75" s="22"/>
      <c r="H75" s="22"/>
      <c r="I75" s="127" t="s">
        <v>25</v>
      </c>
    </row>
    <row r="76" spans="1:9" ht="12" customHeight="1" x14ac:dyDescent="0.25">
      <c r="A76" s="126" t="s">
        <v>26</v>
      </c>
      <c r="B76" s="22"/>
      <c r="C76" s="22"/>
      <c r="D76" s="22"/>
      <c r="E76" s="22"/>
      <c r="F76" s="22"/>
      <c r="G76" s="22"/>
      <c r="H76" s="22"/>
      <c r="I76" s="127" t="s">
        <v>27</v>
      </c>
    </row>
    <row r="77" spans="1:9" ht="12" customHeight="1" x14ac:dyDescent="0.25">
      <c r="A77" s="126" t="s">
        <v>28</v>
      </c>
      <c r="B77" s="22"/>
      <c r="C77" s="22"/>
      <c r="D77" s="22"/>
      <c r="E77" s="22"/>
      <c r="F77" s="22"/>
      <c r="G77" s="22"/>
      <c r="H77" s="22"/>
      <c r="I77" s="127" t="s">
        <v>29</v>
      </c>
    </row>
    <row r="78" spans="1:9" ht="12" customHeight="1" x14ac:dyDescent="0.25">
      <c r="A78" s="126" t="s">
        <v>78</v>
      </c>
      <c r="B78" s="22"/>
      <c r="C78" s="22"/>
      <c r="D78" s="22"/>
      <c r="E78" s="22"/>
      <c r="F78" s="22"/>
      <c r="G78" s="22"/>
      <c r="H78" s="22"/>
      <c r="I78" s="127" t="s">
        <v>81</v>
      </c>
    </row>
    <row r="79" spans="1:9" ht="25.5" x14ac:dyDescent="0.25">
      <c r="A79" s="168" t="s">
        <v>32</v>
      </c>
      <c r="B79" s="361">
        <f t="shared" ref="B79:H79" si="11">SUM(B80:B88)</f>
        <v>0</v>
      </c>
      <c r="C79" s="156">
        <f t="shared" si="11"/>
        <v>0</v>
      </c>
      <c r="D79" s="156">
        <f t="shared" si="11"/>
        <v>0</v>
      </c>
      <c r="E79" s="156">
        <f t="shared" si="11"/>
        <v>0</v>
      </c>
      <c r="F79" s="156">
        <f t="shared" si="11"/>
        <v>12589</v>
      </c>
      <c r="G79" s="156">
        <f t="shared" si="11"/>
        <v>0</v>
      </c>
      <c r="H79" s="156">
        <f t="shared" si="11"/>
        <v>0</v>
      </c>
      <c r="I79" s="206" t="s">
        <v>33</v>
      </c>
    </row>
    <row r="80" spans="1:9" ht="12" customHeight="1" x14ac:dyDescent="0.25">
      <c r="A80" s="126" t="s">
        <v>15</v>
      </c>
      <c r="B80" s="22"/>
      <c r="C80" s="22"/>
      <c r="D80" s="22"/>
      <c r="E80" s="22"/>
      <c r="F80" s="22"/>
      <c r="G80" s="22"/>
      <c r="H80" s="22"/>
      <c r="I80" s="127" t="s">
        <v>16</v>
      </c>
    </row>
    <row r="81" spans="1:9" ht="12" customHeight="1" x14ac:dyDescent="0.25">
      <c r="A81" s="124" t="s">
        <v>109</v>
      </c>
      <c r="B81" s="22"/>
      <c r="C81" s="22"/>
      <c r="D81" s="22"/>
      <c r="E81" s="22"/>
      <c r="F81" s="22"/>
      <c r="G81" s="22"/>
      <c r="H81" s="22"/>
      <c r="I81" s="125" t="s">
        <v>34</v>
      </c>
    </row>
    <row r="82" spans="1:9" ht="12" customHeight="1" x14ac:dyDescent="0.25">
      <c r="A82" s="126" t="s">
        <v>18</v>
      </c>
      <c r="B82" s="22"/>
      <c r="C82" s="22"/>
      <c r="D82" s="22"/>
      <c r="E82" s="22"/>
      <c r="F82" s="22"/>
      <c r="G82" s="22"/>
      <c r="H82" s="22"/>
      <c r="I82" s="127" t="s">
        <v>19</v>
      </c>
    </row>
    <row r="83" spans="1:9" ht="12" customHeight="1" x14ac:dyDescent="0.25">
      <c r="A83" s="126" t="s">
        <v>20</v>
      </c>
      <c r="B83" s="22"/>
      <c r="C83" s="22"/>
      <c r="D83" s="22"/>
      <c r="E83" s="22"/>
      <c r="F83" s="22"/>
      <c r="G83" s="22"/>
      <c r="H83" s="22"/>
      <c r="I83" s="127" t="s">
        <v>21</v>
      </c>
    </row>
    <row r="84" spans="1:9" ht="12" customHeight="1" x14ac:dyDescent="0.25">
      <c r="A84" s="126" t="s">
        <v>35</v>
      </c>
      <c r="B84" s="22"/>
      <c r="C84" s="22"/>
      <c r="D84" s="22"/>
      <c r="E84" s="22"/>
      <c r="F84" s="22">
        <v>10329</v>
      </c>
      <c r="G84" s="22"/>
      <c r="H84" s="22"/>
      <c r="I84" s="127" t="s">
        <v>23</v>
      </c>
    </row>
    <row r="85" spans="1:9" ht="12" customHeight="1" x14ac:dyDescent="0.25">
      <c r="A85" s="126" t="s">
        <v>24</v>
      </c>
      <c r="B85" s="22"/>
      <c r="C85" s="22"/>
      <c r="D85" s="22"/>
      <c r="E85" s="22"/>
      <c r="F85" s="22"/>
      <c r="G85" s="22"/>
      <c r="H85" s="22"/>
      <c r="I85" s="127" t="s">
        <v>25</v>
      </c>
    </row>
    <row r="86" spans="1:9" ht="12" customHeight="1" x14ac:dyDescent="0.25">
      <c r="A86" s="126" t="s">
        <v>36</v>
      </c>
      <c r="B86" s="22"/>
      <c r="C86" s="22"/>
      <c r="D86" s="22"/>
      <c r="E86" s="22"/>
      <c r="F86" s="22"/>
      <c r="G86" s="22"/>
      <c r="H86" s="22"/>
      <c r="I86" s="127" t="s">
        <v>27</v>
      </c>
    </row>
    <row r="87" spans="1:9" ht="12" customHeight="1" x14ac:dyDescent="0.25">
      <c r="A87" s="126" t="s">
        <v>28</v>
      </c>
      <c r="B87" s="22"/>
      <c r="C87" s="22"/>
      <c r="D87" s="22"/>
      <c r="E87" s="22"/>
      <c r="F87" s="22"/>
      <c r="G87" s="22"/>
      <c r="H87" s="22"/>
      <c r="I87" s="127" t="s">
        <v>29</v>
      </c>
    </row>
    <row r="88" spans="1:9" ht="12" customHeight="1" x14ac:dyDescent="0.25">
      <c r="A88" s="126" t="s">
        <v>78</v>
      </c>
      <c r="B88" s="22"/>
      <c r="C88" s="22"/>
      <c r="D88" s="22"/>
      <c r="E88" s="22"/>
      <c r="F88" s="22">
        <v>2260</v>
      </c>
      <c r="G88" s="22"/>
      <c r="H88" s="22"/>
      <c r="I88" s="127" t="s">
        <v>81</v>
      </c>
    </row>
    <row r="89" spans="1:9" x14ac:dyDescent="0.25">
      <c r="A89" s="169" t="s">
        <v>37</v>
      </c>
      <c r="B89" s="361">
        <f t="shared" ref="B89:H89" si="12">B90+B91+B92</f>
        <v>0</v>
      </c>
      <c r="C89" s="156">
        <f t="shared" si="12"/>
        <v>0</v>
      </c>
      <c r="D89" s="156">
        <f t="shared" si="12"/>
        <v>0</v>
      </c>
      <c r="E89" s="156">
        <f t="shared" si="12"/>
        <v>0</v>
      </c>
      <c r="F89" s="156">
        <f t="shared" si="12"/>
        <v>0</v>
      </c>
      <c r="G89" s="156">
        <f t="shared" si="12"/>
        <v>0</v>
      </c>
      <c r="H89" s="156">
        <f t="shared" si="12"/>
        <v>0</v>
      </c>
      <c r="I89" s="212" t="s">
        <v>38</v>
      </c>
    </row>
    <row r="90" spans="1:9" ht="12" customHeight="1" x14ac:dyDescent="0.25">
      <c r="A90" s="128" t="s">
        <v>41</v>
      </c>
      <c r="B90" s="22"/>
      <c r="C90" s="22"/>
      <c r="D90" s="22"/>
      <c r="E90" s="22"/>
      <c r="F90" s="22"/>
      <c r="G90" s="22"/>
      <c r="H90" s="22"/>
      <c r="I90" s="129" t="s">
        <v>42</v>
      </c>
    </row>
    <row r="91" spans="1:9" ht="12" customHeight="1" x14ac:dyDescent="0.25">
      <c r="A91" s="126" t="s">
        <v>39</v>
      </c>
      <c r="B91" s="22"/>
      <c r="C91" s="22"/>
      <c r="D91" s="22"/>
      <c r="E91" s="22"/>
      <c r="F91" s="22"/>
      <c r="G91" s="22"/>
      <c r="H91" s="22"/>
      <c r="I91" s="127" t="s">
        <v>40</v>
      </c>
    </row>
    <row r="92" spans="1:9" ht="12" customHeight="1" x14ac:dyDescent="0.25">
      <c r="A92" s="124" t="s">
        <v>43</v>
      </c>
      <c r="B92" s="22"/>
      <c r="C92" s="22"/>
      <c r="D92" s="22"/>
      <c r="E92" s="22"/>
      <c r="F92" s="22"/>
      <c r="G92" s="22"/>
      <c r="H92" s="22"/>
      <c r="I92" s="125" t="s">
        <v>44</v>
      </c>
    </row>
    <row r="93" spans="1:9" ht="25.5" x14ac:dyDescent="0.25">
      <c r="A93" s="170" t="s">
        <v>45</v>
      </c>
      <c r="B93" s="361">
        <f t="shared" ref="B93:H93" si="13">SUM(B94:B102)</f>
        <v>0</v>
      </c>
      <c r="C93" s="156">
        <f t="shared" si="13"/>
        <v>0</v>
      </c>
      <c r="D93" s="156">
        <f t="shared" si="13"/>
        <v>326</v>
      </c>
      <c r="E93" s="156">
        <f t="shared" si="13"/>
        <v>0</v>
      </c>
      <c r="F93" s="156">
        <f t="shared" si="13"/>
        <v>0</v>
      </c>
      <c r="G93" s="156">
        <f t="shared" si="13"/>
        <v>0</v>
      </c>
      <c r="H93" s="156">
        <f t="shared" si="13"/>
        <v>0</v>
      </c>
      <c r="I93" s="212" t="s">
        <v>46</v>
      </c>
    </row>
    <row r="94" spans="1:9" ht="12" customHeight="1" x14ac:dyDescent="0.25">
      <c r="A94" s="126" t="s">
        <v>47</v>
      </c>
      <c r="B94" s="22"/>
      <c r="C94" s="22"/>
      <c r="D94" s="22"/>
      <c r="E94" s="22"/>
      <c r="F94" s="22"/>
      <c r="G94" s="22"/>
      <c r="H94" s="22"/>
      <c r="I94" s="127" t="s">
        <v>48</v>
      </c>
    </row>
    <row r="95" spans="1:9" ht="12" customHeight="1" x14ac:dyDescent="0.25">
      <c r="A95" s="126" t="s">
        <v>15</v>
      </c>
      <c r="B95" s="22"/>
      <c r="C95" s="22"/>
      <c r="D95" s="22"/>
      <c r="E95" s="22"/>
      <c r="F95" s="22"/>
      <c r="G95" s="22"/>
      <c r="H95" s="22"/>
      <c r="I95" s="127" t="s">
        <v>16</v>
      </c>
    </row>
    <row r="96" spans="1:9" ht="12" customHeight="1" x14ac:dyDescent="0.25">
      <c r="A96" s="124" t="s">
        <v>110</v>
      </c>
      <c r="B96" s="22"/>
      <c r="C96" s="22"/>
      <c r="D96" s="22"/>
      <c r="E96" s="22"/>
      <c r="F96" s="22"/>
      <c r="G96" s="22"/>
      <c r="H96" s="22"/>
      <c r="I96" s="125" t="s">
        <v>17</v>
      </c>
    </row>
    <row r="97" spans="1:9" ht="12" customHeight="1" x14ac:dyDescent="0.25">
      <c r="A97" s="126" t="s">
        <v>18</v>
      </c>
      <c r="B97" s="22"/>
      <c r="C97" s="22"/>
      <c r="D97" s="22"/>
      <c r="E97" s="22"/>
      <c r="F97" s="22"/>
      <c r="G97" s="22"/>
      <c r="H97" s="22"/>
      <c r="I97" s="127" t="s">
        <v>19</v>
      </c>
    </row>
    <row r="98" spans="1:9" ht="12" customHeight="1" x14ac:dyDescent="0.25">
      <c r="A98" s="126" t="s">
        <v>20</v>
      </c>
      <c r="B98" s="22"/>
      <c r="C98" s="22"/>
      <c r="D98" s="22"/>
      <c r="E98" s="22"/>
      <c r="F98" s="22"/>
      <c r="G98" s="22"/>
      <c r="H98" s="22"/>
      <c r="I98" s="127" t="s">
        <v>21</v>
      </c>
    </row>
    <row r="99" spans="1:9" ht="12" customHeight="1" x14ac:dyDescent="0.25">
      <c r="A99" s="126" t="s">
        <v>35</v>
      </c>
      <c r="B99" s="22"/>
      <c r="C99" s="22"/>
      <c r="D99" s="22">
        <v>326</v>
      </c>
      <c r="E99" s="22"/>
      <c r="F99" s="22"/>
      <c r="G99" s="22"/>
      <c r="H99" s="22"/>
      <c r="I99" s="127" t="s">
        <v>23</v>
      </c>
    </row>
    <row r="100" spans="1:9" ht="12" customHeight="1" x14ac:dyDescent="0.25">
      <c r="A100" s="126" t="s">
        <v>26</v>
      </c>
      <c r="B100" s="22"/>
      <c r="C100" s="22"/>
      <c r="D100" s="22"/>
      <c r="E100" s="22"/>
      <c r="F100" s="22"/>
      <c r="G100" s="22"/>
      <c r="H100" s="22"/>
      <c r="I100" s="127" t="s">
        <v>27</v>
      </c>
    </row>
    <row r="101" spans="1:9" ht="12" customHeight="1" x14ac:dyDescent="0.25">
      <c r="A101" s="126" t="s">
        <v>28</v>
      </c>
      <c r="B101" s="22"/>
      <c r="C101" s="22"/>
      <c r="D101" s="22"/>
      <c r="E101" s="22"/>
      <c r="F101" s="22"/>
      <c r="G101" s="22"/>
      <c r="H101" s="22"/>
      <c r="I101" s="127" t="s">
        <v>29</v>
      </c>
    </row>
    <row r="102" spans="1:9" ht="12" customHeight="1" x14ac:dyDescent="0.25">
      <c r="A102" s="126" t="s">
        <v>80</v>
      </c>
      <c r="B102" s="22"/>
      <c r="C102" s="22"/>
      <c r="D102" s="22"/>
      <c r="E102" s="22"/>
      <c r="F102" s="22"/>
      <c r="G102" s="22"/>
      <c r="H102" s="22"/>
      <c r="I102" s="127" t="s">
        <v>81</v>
      </c>
    </row>
    <row r="103" spans="1:9" x14ac:dyDescent="0.25">
      <c r="A103" s="169" t="s">
        <v>49</v>
      </c>
      <c r="B103" s="156"/>
      <c r="C103" s="156"/>
      <c r="D103" s="156"/>
      <c r="E103" s="156"/>
      <c r="F103" s="156"/>
      <c r="G103" s="156"/>
      <c r="H103" s="156"/>
      <c r="I103" s="218" t="s">
        <v>50</v>
      </c>
    </row>
    <row r="104" spans="1:9" ht="25.5" x14ac:dyDescent="0.25">
      <c r="A104" s="340" t="s">
        <v>51</v>
      </c>
      <c r="B104" s="361">
        <f t="shared" ref="B104:H104" si="14">B68-B69+B79+B89-B93-B103</f>
        <v>12810</v>
      </c>
      <c r="C104" s="156">
        <f t="shared" si="14"/>
        <v>11166</v>
      </c>
      <c r="D104" s="156">
        <f t="shared" si="14"/>
        <v>695</v>
      </c>
      <c r="E104" s="156">
        <f t="shared" si="14"/>
        <v>19393</v>
      </c>
      <c r="F104" s="156">
        <f t="shared" si="14"/>
        <v>8326</v>
      </c>
      <c r="G104" s="156">
        <f t="shared" si="14"/>
        <v>452</v>
      </c>
      <c r="H104" s="156">
        <f t="shared" si="14"/>
        <v>3398</v>
      </c>
      <c r="I104" s="212" t="s">
        <v>52</v>
      </c>
    </row>
    <row r="105" spans="1:9" x14ac:dyDescent="0.25">
      <c r="A105" s="169" t="s">
        <v>53</v>
      </c>
      <c r="B105" s="361">
        <f t="shared" ref="B105:H105" si="15">B106+B108</f>
        <v>12810</v>
      </c>
      <c r="C105" s="156">
        <f t="shared" si="15"/>
        <v>11166</v>
      </c>
      <c r="D105" s="156">
        <f t="shared" si="15"/>
        <v>695</v>
      </c>
      <c r="E105" s="156">
        <f t="shared" si="15"/>
        <v>19393</v>
      </c>
      <c r="F105" s="156">
        <f t="shared" si="15"/>
        <v>8326</v>
      </c>
      <c r="G105" s="156">
        <f t="shared" si="15"/>
        <v>452</v>
      </c>
      <c r="H105" s="156">
        <f t="shared" si="15"/>
        <v>3398</v>
      </c>
      <c r="I105" s="218" t="s">
        <v>54</v>
      </c>
    </row>
    <row r="106" spans="1:9" ht="25.5" x14ac:dyDescent="0.25">
      <c r="A106" s="170" t="s">
        <v>55</v>
      </c>
      <c r="B106" s="156"/>
      <c r="C106" s="156"/>
      <c r="D106" s="156"/>
      <c r="E106" s="156">
        <v>19393</v>
      </c>
      <c r="F106" s="156">
        <v>8326</v>
      </c>
      <c r="G106" s="156">
        <v>452</v>
      </c>
      <c r="H106" s="156">
        <v>223</v>
      </c>
      <c r="I106" s="212" t="s">
        <v>56</v>
      </c>
    </row>
    <row r="107" spans="1:9" ht="12" customHeight="1" x14ac:dyDescent="0.25">
      <c r="A107" s="171" t="s">
        <v>57</v>
      </c>
      <c r="B107" s="22"/>
      <c r="C107" s="22"/>
      <c r="D107" s="22"/>
      <c r="E107" s="22"/>
      <c r="F107" s="22"/>
      <c r="G107" s="22"/>
      <c r="H107" s="22"/>
      <c r="I107" s="202" t="s">
        <v>58</v>
      </c>
    </row>
    <row r="108" spans="1:9" ht="18" customHeight="1" x14ac:dyDescent="0.25">
      <c r="A108" s="170" t="s">
        <v>59</v>
      </c>
      <c r="B108" s="361">
        <f t="shared" ref="B108:H108" si="16">SUM(B109:B114)</f>
        <v>12810</v>
      </c>
      <c r="C108" s="156">
        <f t="shared" si="16"/>
        <v>11166</v>
      </c>
      <c r="D108" s="156">
        <f t="shared" si="16"/>
        <v>695</v>
      </c>
      <c r="E108" s="156">
        <f t="shared" si="16"/>
        <v>0</v>
      </c>
      <c r="F108" s="156">
        <f t="shared" si="16"/>
        <v>0</v>
      </c>
      <c r="G108" s="156">
        <f t="shared" si="16"/>
        <v>0</v>
      </c>
      <c r="H108" s="156">
        <f t="shared" si="16"/>
        <v>3175</v>
      </c>
      <c r="I108" s="212" t="s">
        <v>60</v>
      </c>
    </row>
    <row r="109" spans="1:9" ht="12" customHeight="1" x14ac:dyDescent="0.25">
      <c r="A109" s="126" t="s">
        <v>61</v>
      </c>
      <c r="B109" s="22">
        <v>2726</v>
      </c>
      <c r="C109" s="22">
        <v>9407</v>
      </c>
      <c r="D109" s="22">
        <v>695</v>
      </c>
      <c r="E109" s="22"/>
      <c r="F109" s="22"/>
      <c r="G109" s="22"/>
      <c r="H109" s="22">
        <v>2323</v>
      </c>
      <c r="I109" s="127" t="s">
        <v>62</v>
      </c>
    </row>
    <row r="110" spans="1:9" ht="12" customHeight="1" x14ac:dyDescent="0.25">
      <c r="A110" s="89" t="s">
        <v>63</v>
      </c>
      <c r="B110" s="22">
        <v>768</v>
      </c>
      <c r="C110" s="22"/>
      <c r="D110" s="22"/>
      <c r="E110" s="22"/>
      <c r="F110" s="22"/>
      <c r="G110" s="22"/>
      <c r="H110" s="22"/>
      <c r="I110" s="91" t="s">
        <v>64</v>
      </c>
    </row>
    <row r="111" spans="1:9" ht="12" customHeight="1" x14ac:dyDescent="0.25">
      <c r="A111" s="89" t="s">
        <v>65</v>
      </c>
      <c r="B111" s="22"/>
      <c r="C111" s="22"/>
      <c r="D111" s="22"/>
      <c r="E111" s="22"/>
      <c r="F111" s="22"/>
      <c r="G111" s="22"/>
      <c r="H111" s="22">
        <v>852</v>
      </c>
      <c r="I111" s="91" t="s">
        <v>66</v>
      </c>
    </row>
    <row r="112" spans="1:9" ht="12" customHeight="1" x14ac:dyDescent="0.25">
      <c r="A112" s="89" t="s">
        <v>67</v>
      </c>
      <c r="B112" s="22">
        <v>2632</v>
      </c>
      <c r="C112" s="22"/>
      <c r="D112" s="22"/>
      <c r="E112" s="22"/>
      <c r="F112" s="22"/>
      <c r="G112" s="22"/>
      <c r="H112" s="22"/>
      <c r="I112" s="91" t="s">
        <v>68</v>
      </c>
    </row>
    <row r="113" spans="1:9" ht="12" customHeight="1" x14ac:dyDescent="0.25">
      <c r="A113" s="89" t="s">
        <v>69</v>
      </c>
      <c r="B113" s="22">
        <v>1256</v>
      </c>
      <c r="C113" s="22"/>
      <c r="D113" s="22"/>
      <c r="E113" s="22"/>
      <c r="F113" s="22"/>
      <c r="G113" s="22"/>
      <c r="H113" s="22"/>
      <c r="I113" s="91" t="s">
        <v>70</v>
      </c>
    </row>
    <row r="114" spans="1:9" ht="12" customHeight="1" x14ac:dyDescent="0.25">
      <c r="A114" s="89" t="s">
        <v>30</v>
      </c>
      <c r="B114" s="22">
        <v>5428</v>
      </c>
      <c r="C114" s="22">
        <v>1759</v>
      </c>
      <c r="D114" s="22"/>
      <c r="E114" s="22"/>
      <c r="F114" s="22"/>
      <c r="G114" s="22"/>
      <c r="H114" s="22"/>
      <c r="I114" s="91" t="s">
        <v>31</v>
      </c>
    </row>
    <row r="115" spans="1:9" x14ac:dyDescent="0.25">
      <c r="A115" s="169" t="s">
        <v>71</v>
      </c>
      <c r="B115" s="156">
        <f>B104-B105</f>
        <v>0</v>
      </c>
      <c r="C115" s="156">
        <f t="shared" ref="C115:H115" si="17">C104-C105</f>
        <v>0</v>
      </c>
      <c r="D115" s="156">
        <f t="shared" si="17"/>
        <v>0</v>
      </c>
      <c r="E115" s="156">
        <f t="shared" si="17"/>
        <v>0</v>
      </c>
      <c r="F115" s="156">
        <f t="shared" si="17"/>
        <v>0</v>
      </c>
      <c r="G115" s="156">
        <f t="shared" si="17"/>
        <v>0</v>
      </c>
      <c r="H115" s="156">
        <f t="shared" si="17"/>
        <v>0</v>
      </c>
      <c r="I115" s="218" t="s">
        <v>72</v>
      </c>
    </row>
  </sheetData>
  <pageMargins left="0.27559055118110237" right="0.18" top="0.52" bottom="0.23622047244094491" header="0.15748031496062992" footer="0.59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5"/>
  <sheetViews>
    <sheetView zoomScale="120" zoomScaleNormal="120" workbookViewId="0">
      <selection activeCell="N11" sqref="N11"/>
    </sheetView>
  </sheetViews>
  <sheetFormatPr defaultRowHeight="15" x14ac:dyDescent="0.25"/>
  <cols>
    <col min="1" max="1" width="29.28515625" customWidth="1"/>
    <col min="2" max="2" width="6.85546875" customWidth="1"/>
    <col min="3" max="3" width="9" customWidth="1"/>
    <col min="4" max="4" width="6.140625" customWidth="1"/>
    <col min="5" max="5" width="8.42578125" customWidth="1"/>
    <col min="6" max="6" width="7.140625" customWidth="1"/>
    <col min="7" max="7" width="8.42578125" customWidth="1"/>
    <col min="8" max="8" width="7.28515625" customWidth="1"/>
    <col min="9" max="9" width="23.42578125" customWidth="1"/>
    <col min="10" max="10" width="7.85546875" customWidth="1"/>
    <col min="11" max="11" width="7.5703125" customWidth="1"/>
    <col min="12" max="12" width="7.42578125" customWidth="1"/>
    <col min="13" max="13" width="6.42578125" customWidth="1"/>
    <col min="14" max="14" width="7" customWidth="1"/>
    <col min="15" max="15" width="6.85546875" customWidth="1"/>
    <col min="16" max="16" width="8.140625" customWidth="1"/>
    <col min="17" max="17" width="7.42578125" customWidth="1"/>
    <col min="18" max="18" width="7.85546875" customWidth="1"/>
    <col min="19" max="19" width="8.28515625" customWidth="1"/>
    <col min="20" max="20" width="7.28515625" customWidth="1"/>
    <col min="21" max="21" width="36.28515625" customWidth="1"/>
  </cols>
  <sheetData>
    <row r="3" spans="1:9" ht="14.1" customHeight="1" x14ac:dyDescent="0.25">
      <c r="A3" s="51" t="s">
        <v>292</v>
      </c>
      <c r="B3" s="45"/>
      <c r="C3" s="45"/>
      <c r="D3" s="45"/>
      <c r="E3" s="45"/>
      <c r="F3" s="45"/>
      <c r="G3" s="45"/>
      <c r="H3" s="45"/>
      <c r="I3" s="45"/>
    </row>
    <row r="4" spans="1:9" ht="14.1" customHeight="1" x14ac:dyDescent="0.25">
      <c r="A4" s="53" t="s">
        <v>111</v>
      </c>
      <c r="B4" s="45"/>
      <c r="C4" s="45"/>
      <c r="D4" s="45"/>
      <c r="E4" s="45"/>
      <c r="F4" s="45"/>
      <c r="G4" s="45"/>
      <c r="H4" s="45"/>
      <c r="I4" s="46" t="s">
        <v>0</v>
      </c>
    </row>
    <row r="5" spans="1:9" ht="81.75" customHeight="1" x14ac:dyDescent="0.25">
      <c r="A5" s="362"/>
      <c r="B5" s="54" t="s">
        <v>112</v>
      </c>
      <c r="C5" s="54" t="s">
        <v>113</v>
      </c>
      <c r="D5" s="54" t="s">
        <v>114</v>
      </c>
      <c r="E5" s="54" t="s">
        <v>115</v>
      </c>
      <c r="F5" s="54" t="s">
        <v>116</v>
      </c>
      <c r="G5" s="47" t="s">
        <v>127</v>
      </c>
      <c r="H5" s="73" t="s">
        <v>118</v>
      </c>
      <c r="I5" s="73"/>
    </row>
    <row r="6" spans="1:9" ht="12" customHeight="1" x14ac:dyDescent="0.25">
      <c r="A6" s="121" t="s">
        <v>1</v>
      </c>
      <c r="B6" s="74"/>
      <c r="C6" s="74"/>
      <c r="D6" s="74"/>
      <c r="E6" s="74"/>
      <c r="F6" s="74"/>
      <c r="G6" s="74"/>
      <c r="H6" s="74"/>
      <c r="I6" s="123" t="s">
        <v>2</v>
      </c>
    </row>
    <row r="7" spans="1:9" ht="12" customHeight="1" x14ac:dyDescent="0.25">
      <c r="A7" s="121" t="s">
        <v>3</v>
      </c>
      <c r="B7" s="74"/>
      <c r="C7" s="74">
        <v>449.82</v>
      </c>
      <c r="D7" s="74">
        <v>95.423000000000002</v>
      </c>
      <c r="E7" s="74"/>
      <c r="F7" s="74">
        <v>1891.0268099999998</v>
      </c>
      <c r="G7" s="74">
        <v>3591.2785999999996</v>
      </c>
      <c r="H7" s="74">
        <v>20480.939849999999</v>
      </c>
      <c r="I7" s="201" t="s">
        <v>4</v>
      </c>
    </row>
    <row r="8" spans="1:9" ht="12" customHeight="1" x14ac:dyDescent="0.25">
      <c r="A8" s="121" t="s">
        <v>5</v>
      </c>
      <c r="B8" s="74">
        <v>443.226</v>
      </c>
      <c r="C8" s="74">
        <v>45.629999999999995</v>
      </c>
      <c r="D8" s="74">
        <v>5.4390000000000001</v>
      </c>
      <c r="E8" s="74"/>
      <c r="F8" s="74">
        <v>509.55363</v>
      </c>
      <c r="G8" s="74">
        <v>1169.1943899999999</v>
      </c>
      <c r="H8" s="74">
        <v>7878.9272499999997</v>
      </c>
      <c r="I8" s="201" t="s">
        <v>6</v>
      </c>
    </row>
    <row r="9" spans="1:9" ht="12" customHeight="1" x14ac:dyDescent="0.25">
      <c r="A9" s="121" t="s">
        <v>7</v>
      </c>
      <c r="B9" s="74">
        <v>443.226</v>
      </c>
      <c r="C9" s="74">
        <v>112.545</v>
      </c>
      <c r="D9" s="74">
        <v>4.3289999999999997</v>
      </c>
      <c r="E9" s="74"/>
      <c r="F9" s="74">
        <v>-2.2976100000000002</v>
      </c>
      <c r="G9" s="74">
        <v>13.15405</v>
      </c>
      <c r="H9" s="74">
        <v>508.97506999999996</v>
      </c>
      <c r="I9" s="123" t="s">
        <v>8</v>
      </c>
    </row>
    <row r="10" spans="1:9" ht="12" customHeight="1" x14ac:dyDescent="0.25">
      <c r="A10" s="121" t="s">
        <v>9</v>
      </c>
      <c r="B10" s="74"/>
      <c r="C10" s="74"/>
      <c r="D10" s="74"/>
      <c r="E10" s="74"/>
      <c r="F10" s="74"/>
      <c r="G10" s="74"/>
      <c r="H10" s="74"/>
      <c r="I10" s="123" t="s">
        <v>10</v>
      </c>
    </row>
    <row r="11" spans="1:9" ht="18.75" customHeight="1" x14ac:dyDescent="0.25">
      <c r="A11" s="168" t="s">
        <v>11</v>
      </c>
      <c r="B11" s="365">
        <f>B6+B7-B8+B9-B10</f>
        <v>0</v>
      </c>
      <c r="C11" s="366">
        <f t="shared" ref="C11:H11" si="0">C6+C7-C8+C9-C10</f>
        <v>516.73500000000001</v>
      </c>
      <c r="D11" s="366">
        <f t="shared" si="0"/>
        <v>94.313000000000002</v>
      </c>
      <c r="E11" s="366">
        <f t="shared" si="0"/>
        <v>0</v>
      </c>
      <c r="F11" s="366">
        <f t="shared" si="0"/>
        <v>1379.1755699999999</v>
      </c>
      <c r="G11" s="366">
        <f t="shared" si="0"/>
        <v>2435.2382600000001</v>
      </c>
      <c r="H11" s="217">
        <f t="shared" si="0"/>
        <v>13110.987669999999</v>
      </c>
      <c r="I11" s="206" t="s">
        <v>12</v>
      </c>
    </row>
    <row r="12" spans="1:9" ht="17.25" customHeight="1" x14ac:dyDescent="0.25">
      <c r="A12" s="168" t="s">
        <v>13</v>
      </c>
      <c r="B12" s="365">
        <f>SUM(B13:B21)</f>
        <v>0</v>
      </c>
      <c r="C12" s="366">
        <f t="shared" ref="C12:H12" si="1">SUM(C13:C21)</f>
        <v>516.73500000000001</v>
      </c>
      <c r="D12" s="366">
        <f t="shared" si="1"/>
        <v>94.312999999999988</v>
      </c>
      <c r="E12" s="366">
        <f t="shared" si="1"/>
        <v>0</v>
      </c>
      <c r="F12" s="366">
        <f t="shared" si="1"/>
        <v>0</v>
      </c>
      <c r="G12" s="366">
        <f t="shared" si="1"/>
        <v>0</v>
      </c>
      <c r="H12" s="217">
        <f t="shared" si="1"/>
        <v>0</v>
      </c>
      <c r="I12" s="206" t="s">
        <v>14</v>
      </c>
    </row>
    <row r="13" spans="1:9" ht="12" customHeight="1" x14ac:dyDescent="0.25">
      <c r="A13" s="126" t="s">
        <v>15</v>
      </c>
      <c r="B13" s="74"/>
      <c r="C13" s="74"/>
      <c r="D13" s="74"/>
      <c r="E13" s="74"/>
      <c r="F13" s="74"/>
      <c r="G13" s="74"/>
      <c r="H13" s="74"/>
      <c r="I13" s="127" t="s">
        <v>16</v>
      </c>
    </row>
    <row r="14" spans="1:9" ht="12" customHeight="1" x14ac:dyDescent="0.25">
      <c r="A14" s="124" t="s">
        <v>83</v>
      </c>
      <c r="B14" s="74"/>
      <c r="C14" s="74"/>
      <c r="D14" s="74"/>
      <c r="E14" s="74"/>
      <c r="F14" s="74"/>
      <c r="G14" s="74"/>
      <c r="H14" s="74"/>
      <c r="I14" s="125" t="s">
        <v>17</v>
      </c>
    </row>
    <row r="15" spans="1:9" ht="12" customHeight="1" x14ac:dyDescent="0.25">
      <c r="A15" s="126" t="s">
        <v>18</v>
      </c>
      <c r="B15" s="74"/>
      <c r="C15" s="74"/>
      <c r="D15" s="74"/>
      <c r="E15" s="74"/>
      <c r="F15" s="74"/>
      <c r="G15" s="74"/>
      <c r="H15" s="74"/>
      <c r="I15" s="127" t="s">
        <v>19</v>
      </c>
    </row>
    <row r="16" spans="1:9" ht="12" customHeight="1" x14ac:dyDescent="0.25">
      <c r="A16" s="126" t="s">
        <v>20</v>
      </c>
      <c r="B16" s="74"/>
      <c r="C16" s="74"/>
      <c r="D16" s="74"/>
      <c r="E16" s="74"/>
      <c r="F16" s="74"/>
      <c r="G16" s="74"/>
      <c r="H16" s="74"/>
      <c r="I16" s="127" t="s">
        <v>21</v>
      </c>
    </row>
    <row r="17" spans="1:9" ht="12" customHeight="1" x14ac:dyDescent="0.25">
      <c r="A17" s="126" t="s">
        <v>22</v>
      </c>
      <c r="B17" s="74"/>
      <c r="C17" s="74">
        <v>475.69499999999999</v>
      </c>
      <c r="D17" s="74">
        <v>44.03</v>
      </c>
      <c r="E17" s="74"/>
      <c r="F17" s="74"/>
      <c r="G17" s="74"/>
      <c r="H17" s="74"/>
      <c r="I17" s="127" t="s">
        <v>23</v>
      </c>
    </row>
    <row r="18" spans="1:9" ht="12" customHeight="1" x14ac:dyDescent="0.25">
      <c r="A18" s="126" t="s">
        <v>24</v>
      </c>
      <c r="B18" s="74"/>
      <c r="C18" s="74"/>
      <c r="D18" s="74"/>
      <c r="E18" s="74"/>
      <c r="F18" s="74"/>
      <c r="G18" s="74"/>
      <c r="H18" s="74"/>
      <c r="I18" s="127" t="s">
        <v>25</v>
      </c>
    </row>
    <row r="19" spans="1:9" ht="12" customHeight="1" x14ac:dyDescent="0.25">
      <c r="A19" s="126" t="s">
        <v>26</v>
      </c>
      <c r="B19" s="74"/>
      <c r="C19" s="74"/>
      <c r="D19" s="74"/>
      <c r="E19" s="74"/>
      <c r="F19" s="74"/>
      <c r="G19" s="74"/>
      <c r="H19" s="74"/>
      <c r="I19" s="127" t="s">
        <v>27</v>
      </c>
    </row>
    <row r="20" spans="1:9" ht="12" customHeight="1" x14ac:dyDescent="0.25">
      <c r="A20" s="126" t="s">
        <v>28</v>
      </c>
      <c r="B20" s="74"/>
      <c r="C20" s="74"/>
      <c r="D20" s="74"/>
      <c r="E20" s="74"/>
      <c r="F20" s="74"/>
      <c r="G20" s="74"/>
      <c r="H20" s="74"/>
      <c r="I20" s="127" t="s">
        <v>29</v>
      </c>
    </row>
    <row r="21" spans="1:9" ht="12" customHeight="1" x14ac:dyDescent="0.25">
      <c r="A21" s="126" t="s">
        <v>78</v>
      </c>
      <c r="B21" s="74"/>
      <c r="C21" s="74">
        <v>41.04</v>
      </c>
      <c r="D21" s="74">
        <v>50.282999999999994</v>
      </c>
      <c r="E21" s="74"/>
      <c r="F21" s="74"/>
      <c r="G21" s="74"/>
      <c r="H21" s="74"/>
      <c r="I21" s="127" t="s">
        <v>81</v>
      </c>
    </row>
    <row r="22" spans="1:9" ht="18" customHeight="1" x14ac:dyDescent="0.25">
      <c r="A22" s="168" t="s">
        <v>32</v>
      </c>
      <c r="B22" s="365">
        <f>SUM(B23:B31)</f>
        <v>0</v>
      </c>
      <c r="C22" s="366">
        <f t="shared" ref="C22:H22" si="2">SUM(C23:C31)</f>
        <v>0</v>
      </c>
      <c r="D22" s="366">
        <f t="shared" si="2"/>
        <v>0</v>
      </c>
      <c r="E22" s="366">
        <f t="shared" si="2"/>
        <v>0</v>
      </c>
      <c r="F22" s="366">
        <f t="shared" si="2"/>
        <v>0</v>
      </c>
      <c r="G22" s="366">
        <f t="shared" si="2"/>
        <v>0</v>
      </c>
      <c r="H22" s="217">
        <f t="shared" si="2"/>
        <v>0</v>
      </c>
      <c r="I22" s="206" t="s">
        <v>33</v>
      </c>
    </row>
    <row r="23" spans="1:9" ht="12" customHeight="1" x14ac:dyDescent="0.25">
      <c r="A23" s="126" t="s">
        <v>15</v>
      </c>
      <c r="B23" s="74"/>
      <c r="C23" s="74"/>
      <c r="D23" s="74"/>
      <c r="E23" s="74"/>
      <c r="F23" s="74"/>
      <c r="G23" s="74"/>
      <c r="H23" s="74"/>
      <c r="I23" s="127" t="s">
        <v>16</v>
      </c>
    </row>
    <row r="24" spans="1:9" ht="12" customHeight="1" x14ac:dyDescent="0.25">
      <c r="A24" s="124" t="s">
        <v>83</v>
      </c>
      <c r="B24" s="74"/>
      <c r="C24" s="74"/>
      <c r="D24" s="74"/>
      <c r="E24" s="74"/>
      <c r="F24" s="74"/>
      <c r="G24" s="74"/>
      <c r="H24" s="74"/>
      <c r="I24" s="125" t="s">
        <v>34</v>
      </c>
    </row>
    <row r="25" spans="1:9" ht="12" customHeight="1" x14ac:dyDescent="0.25">
      <c r="A25" s="126" t="s">
        <v>18</v>
      </c>
      <c r="B25" s="74"/>
      <c r="C25" s="74"/>
      <c r="D25" s="74"/>
      <c r="E25" s="74"/>
      <c r="F25" s="74"/>
      <c r="G25" s="74"/>
      <c r="H25" s="74"/>
      <c r="I25" s="127" t="s">
        <v>19</v>
      </c>
    </row>
    <row r="26" spans="1:9" ht="12" customHeight="1" x14ac:dyDescent="0.25">
      <c r="A26" s="126" t="s">
        <v>20</v>
      </c>
      <c r="B26" s="74"/>
      <c r="C26" s="74"/>
      <c r="D26" s="74"/>
      <c r="E26" s="74"/>
      <c r="F26" s="74"/>
      <c r="G26" s="74"/>
      <c r="H26" s="74"/>
      <c r="I26" s="127" t="s">
        <v>21</v>
      </c>
    </row>
    <row r="27" spans="1:9" ht="12" customHeight="1" x14ac:dyDescent="0.25">
      <c r="A27" s="126" t="s">
        <v>35</v>
      </c>
      <c r="B27" s="74"/>
      <c r="C27" s="74"/>
      <c r="D27" s="74"/>
      <c r="E27" s="74"/>
      <c r="F27" s="74"/>
      <c r="G27" s="74"/>
      <c r="H27" s="74"/>
      <c r="I27" s="127" t="s">
        <v>23</v>
      </c>
    </row>
    <row r="28" spans="1:9" ht="12" customHeight="1" x14ac:dyDescent="0.25">
      <c r="A28" s="126" t="s">
        <v>24</v>
      </c>
      <c r="B28" s="74"/>
      <c r="C28" s="74"/>
      <c r="D28" s="74"/>
      <c r="E28" s="74"/>
      <c r="F28" s="74"/>
      <c r="G28" s="74"/>
      <c r="H28" s="74"/>
      <c r="I28" s="127" t="s">
        <v>25</v>
      </c>
    </row>
    <row r="29" spans="1:9" ht="12" customHeight="1" x14ac:dyDescent="0.25">
      <c r="A29" s="126" t="s">
        <v>36</v>
      </c>
      <c r="B29" s="74"/>
      <c r="C29" s="74"/>
      <c r="D29" s="74"/>
      <c r="E29" s="74"/>
      <c r="F29" s="74"/>
      <c r="G29" s="74"/>
      <c r="H29" s="74"/>
      <c r="I29" s="127" t="s">
        <v>27</v>
      </c>
    </row>
    <row r="30" spans="1:9" ht="12" customHeight="1" x14ac:dyDescent="0.25">
      <c r="A30" s="126" t="s">
        <v>28</v>
      </c>
      <c r="B30" s="74"/>
      <c r="C30" s="74"/>
      <c r="D30" s="74"/>
      <c r="E30" s="74"/>
      <c r="F30" s="74"/>
      <c r="G30" s="74"/>
      <c r="H30" s="74"/>
      <c r="I30" s="127" t="s">
        <v>29</v>
      </c>
    </row>
    <row r="31" spans="1:9" ht="12" customHeight="1" x14ac:dyDescent="0.25">
      <c r="A31" s="126" t="s">
        <v>78</v>
      </c>
      <c r="B31" s="74"/>
      <c r="C31" s="74"/>
      <c r="D31" s="74"/>
      <c r="E31" s="74"/>
      <c r="F31" s="74"/>
      <c r="G31" s="74"/>
      <c r="H31" s="74"/>
      <c r="I31" s="127" t="s">
        <v>81</v>
      </c>
    </row>
    <row r="32" spans="1:9" ht="12" customHeight="1" x14ac:dyDescent="0.25">
      <c r="A32" s="169" t="s">
        <v>37</v>
      </c>
      <c r="B32" s="365">
        <f>B33+B34+B35</f>
        <v>0</v>
      </c>
      <c r="C32" s="366">
        <f t="shared" ref="C32:H32" si="3">C33+C34+C35</f>
        <v>0</v>
      </c>
      <c r="D32" s="366">
        <f t="shared" si="3"/>
        <v>0</v>
      </c>
      <c r="E32" s="366">
        <f t="shared" si="3"/>
        <v>0</v>
      </c>
      <c r="F32" s="366">
        <f t="shared" si="3"/>
        <v>0</v>
      </c>
      <c r="G32" s="366">
        <f t="shared" si="3"/>
        <v>0</v>
      </c>
      <c r="H32" s="217">
        <f t="shared" si="3"/>
        <v>0</v>
      </c>
      <c r="I32" s="212" t="s">
        <v>38</v>
      </c>
    </row>
    <row r="33" spans="1:9" ht="12" customHeight="1" x14ac:dyDescent="0.25">
      <c r="A33" s="128" t="s">
        <v>41</v>
      </c>
      <c r="B33" s="74"/>
      <c r="C33" s="74"/>
      <c r="D33" s="74"/>
      <c r="E33" s="74"/>
      <c r="F33" s="74"/>
      <c r="G33" s="74"/>
      <c r="H33" s="74"/>
      <c r="I33" s="129" t="s">
        <v>42</v>
      </c>
    </row>
    <row r="34" spans="1:9" ht="12" customHeight="1" x14ac:dyDescent="0.25">
      <c r="A34" s="126" t="s">
        <v>39</v>
      </c>
      <c r="B34" s="74"/>
      <c r="C34" s="74"/>
      <c r="D34" s="74"/>
      <c r="E34" s="74"/>
      <c r="F34" s="74"/>
      <c r="G34" s="74"/>
      <c r="H34" s="74"/>
      <c r="I34" s="127" t="s">
        <v>40</v>
      </c>
    </row>
    <row r="35" spans="1:9" ht="12" customHeight="1" x14ac:dyDescent="0.25">
      <c r="A35" s="124" t="s">
        <v>43</v>
      </c>
      <c r="B35" s="74"/>
      <c r="C35" s="74"/>
      <c r="D35" s="74"/>
      <c r="E35" s="74"/>
      <c r="F35" s="74"/>
      <c r="G35" s="74"/>
      <c r="H35" s="74"/>
      <c r="I35" s="125" t="s">
        <v>44</v>
      </c>
    </row>
    <row r="36" spans="1:9" ht="28.5" customHeight="1" x14ac:dyDescent="0.25">
      <c r="A36" s="170" t="s">
        <v>45</v>
      </c>
      <c r="B36" s="213">
        <f>SUM(B37:B45)</f>
        <v>0</v>
      </c>
      <c r="C36" s="153">
        <f t="shared" ref="C36:H36" si="4">SUM(C37:C45)</f>
        <v>0</v>
      </c>
      <c r="D36" s="153">
        <f t="shared" si="4"/>
        <v>0</v>
      </c>
      <c r="E36" s="153">
        <f t="shared" si="4"/>
        <v>0</v>
      </c>
      <c r="F36" s="153">
        <f t="shared" si="4"/>
        <v>0</v>
      </c>
      <c r="G36" s="153">
        <f t="shared" si="4"/>
        <v>0</v>
      </c>
      <c r="H36" s="153">
        <f t="shared" si="4"/>
        <v>984.55091999999991</v>
      </c>
      <c r="I36" s="212" t="s">
        <v>46</v>
      </c>
    </row>
    <row r="37" spans="1:9" ht="12" customHeight="1" x14ac:dyDescent="0.25">
      <c r="A37" s="126" t="s">
        <v>47</v>
      </c>
      <c r="B37" s="74"/>
      <c r="C37" s="74"/>
      <c r="D37" s="74"/>
      <c r="E37" s="74"/>
      <c r="F37" s="74"/>
      <c r="G37" s="74"/>
      <c r="H37" s="74"/>
      <c r="I37" s="127" t="s">
        <v>48</v>
      </c>
    </row>
    <row r="38" spans="1:9" ht="12" customHeight="1" x14ac:dyDescent="0.25">
      <c r="A38" s="126" t="s">
        <v>15</v>
      </c>
      <c r="B38" s="74"/>
      <c r="C38" s="74"/>
      <c r="D38" s="74"/>
      <c r="E38" s="74"/>
      <c r="F38" s="74"/>
      <c r="G38" s="74"/>
      <c r="H38" s="74"/>
      <c r="I38" s="127" t="s">
        <v>16</v>
      </c>
    </row>
    <row r="39" spans="1:9" ht="12" customHeight="1" x14ac:dyDescent="0.25">
      <c r="A39" s="124" t="s">
        <v>83</v>
      </c>
      <c r="B39" s="74"/>
      <c r="C39" s="74"/>
      <c r="D39" s="74"/>
      <c r="E39" s="74"/>
      <c r="F39" s="74"/>
      <c r="G39" s="74"/>
      <c r="H39" s="74"/>
      <c r="I39" s="125" t="s">
        <v>17</v>
      </c>
    </row>
    <row r="40" spans="1:9" ht="12" customHeight="1" x14ac:dyDescent="0.25">
      <c r="A40" s="126" t="s">
        <v>18</v>
      </c>
      <c r="B40" s="74"/>
      <c r="C40" s="74"/>
      <c r="D40" s="74"/>
      <c r="E40" s="74"/>
      <c r="F40" s="74"/>
      <c r="G40" s="74"/>
      <c r="H40" s="74"/>
      <c r="I40" s="127" t="s">
        <v>19</v>
      </c>
    </row>
    <row r="41" spans="1:9" ht="12" customHeight="1" x14ac:dyDescent="0.25">
      <c r="A41" s="126" t="s">
        <v>20</v>
      </c>
      <c r="B41" s="74"/>
      <c r="C41" s="74"/>
      <c r="D41" s="74"/>
      <c r="E41" s="74"/>
      <c r="F41" s="74"/>
      <c r="G41" s="74"/>
      <c r="H41" s="74"/>
      <c r="I41" s="127" t="s">
        <v>21</v>
      </c>
    </row>
    <row r="42" spans="1:9" ht="12" customHeight="1" x14ac:dyDescent="0.25">
      <c r="A42" s="126" t="s">
        <v>35</v>
      </c>
      <c r="B42" s="74"/>
      <c r="C42" s="74"/>
      <c r="D42" s="74"/>
      <c r="E42" s="74"/>
      <c r="F42" s="74"/>
      <c r="G42" s="74"/>
      <c r="H42" s="74"/>
      <c r="I42" s="127" t="s">
        <v>23</v>
      </c>
    </row>
    <row r="43" spans="1:9" ht="12" customHeight="1" x14ac:dyDescent="0.25">
      <c r="A43" s="126" t="s">
        <v>26</v>
      </c>
      <c r="B43" s="74"/>
      <c r="C43" s="74"/>
      <c r="D43" s="74"/>
      <c r="E43" s="74"/>
      <c r="F43" s="74"/>
      <c r="G43" s="74"/>
      <c r="H43" s="74">
        <v>984.55091999999991</v>
      </c>
      <c r="I43" s="127" t="s">
        <v>27</v>
      </c>
    </row>
    <row r="44" spans="1:9" ht="12" customHeight="1" x14ac:dyDescent="0.25">
      <c r="A44" s="126" t="s">
        <v>28</v>
      </c>
      <c r="B44" s="74"/>
      <c r="C44" s="74"/>
      <c r="D44" s="74"/>
      <c r="E44" s="74"/>
      <c r="F44" s="74"/>
      <c r="G44" s="74"/>
      <c r="H44" s="74"/>
      <c r="I44" s="127" t="s">
        <v>29</v>
      </c>
    </row>
    <row r="45" spans="1:9" ht="12" customHeight="1" x14ac:dyDescent="0.25">
      <c r="A45" s="126" t="s">
        <v>78</v>
      </c>
      <c r="B45" s="74"/>
      <c r="C45" s="74"/>
      <c r="D45" s="74"/>
      <c r="E45" s="74"/>
      <c r="F45" s="74"/>
      <c r="G45" s="74"/>
      <c r="H45" s="74"/>
      <c r="I45" s="127" t="s">
        <v>81</v>
      </c>
    </row>
    <row r="46" spans="1:9" ht="15.75" customHeight="1" x14ac:dyDescent="0.25">
      <c r="A46" s="169" t="s">
        <v>49</v>
      </c>
      <c r="B46" s="213"/>
      <c r="C46" s="153"/>
      <c r="D46" s="153"/>
      <c r="E46" s="153"/>
      <c r="F46" s="153"/>
      <c r="G46" s="153"/>
      <c r="H46" s="153"/>
      <c r="I46" s="218" t="s">
        <v>50</v>
      </c>
    </row>
    <row r="47" spans="1:9" ht="27" customHeight="1" x14ac:dyDescent="0.25">
      <c r="A47" s="340" t="s">
        <v>51</v>
      </c>
      <c r="B47" s="213">
        <f>B11-B12+B22+B32-B36-B46</f>
        <v>0</v>
      </c>
      <c r="C47" s="153">
        <f t="shared" ref="C47:H47" si="5">C11-C12+C22+C32-C36-C46</f>
        <v>0</v>
      </c>
      <c r="D47" s="153">
        <f t="shared" si="5"/>
        <v>1.4210854715202004E-14</v>
      </c>
      <c r="E47" s="153">
        <f t="shared" si="5"/>
        <v>0</v>
      </c>
      <c r="F47" s="153">
        <f t="shared" si="5"/>
        <v>1379.1755699999999</v>
      </c>
      <c r="G47" s="153">
        <f t="shared" si="5"/>
        <v>2435.2382600000001</v>
      </c>
      <c r="H47" s="153">
        <f t="shared" si="5"/>
        <v>12126.436749999999</v>
      </c>
      <c r="I47" s="212" t="s">
        <v>52</v>
      </c>
    </row>
    <row r="48" spans="1:9" ht="17.25" customHeight="1" x14ac:dyDescent="0.25">
      <c r="A48" s="169" t="s">
        <v>53</v>
      </c>
      <c r="B48" s="213">
        <f>B49+B51</f>
        <v>0</v>
      </c>
      <c r="C48" s="153">
        <f t="shared" ref="C48:H48" si="6">C49+C51</f>
        <v>0</v>
      </c>
      <c r="D48" s="153">
        <f t="shared" si="6"/>
        <v>0</v>
      </c>
      <c r="E48" s="153">
        <f t="shared" si="6"/>
        <v>0</v>
      </c>
      <c r="F48" s="153">
        <f t="shared" si="6"/>
        <v>1379.1755700000001</v>
      </c>
      <c r="G48" s="153">
        <f t="shared" si="6"/>
        <v>2435.2382600000001</v>
      </c>
      <c r="H48" s="153">
        <f t="shared" si="6"/>
        <v>12126.436750000001</v>
      </c>
      <c r="I48" s="218" t="s">
        <v>54</v>
      </c>
    </row>
    <row r="49" spans="1:9" ht="17.25" customHeight="1" x14ac:dyDescent="0.25">
      <c r="A49" s="170" t="s">
        <v>55</v>
      </c>
      <c r="B49" s="213"/>
      <c r="C49" s="153"/>
      <c r="D49" s="153"/>
      <c r="E49" s="153"/>
      <c r="F49" s="153"/>
      <c r="G49" s="153"/>
      <c r="H49" s="153"/>
      <c r="I49" s="212" t="s">
        <v>56</v>
      </c>
    </row>
    <row r="50" spans="1:9" ht="12" customHeight="1" x14ac:dyDescent="0.25">
      <c r="A50" s="171" t="s">
        <v>57</v>
      </c>
      <c r="B50" s="74"/>
      <c r="C50" s="74"/>
      <c r="D50" s="74"/>
      <c r="E50" s="74"/>
      <c r="F50" s="74"/>
      <c r="G50" s="74"/>
      <c r="H50" s="74"/>
      <c r="I50" s="202" t="s">
        <v>58</v>
      </c>
    </row>
    <row r="51" spans="1:9" ht="16.5" customHeight="1" x14ac:dyDescent="0.25">
      <c r="A51" s="170" t="s">
        <v>59</v>
      </c>
      <c r="B51" s="213">
        <f>SUM(B52:B57)</f>
        <v>0</v>
      </c>
      <c r="C51" s="153">
        <f t="shared" ref="C51:H51" si="7">SUM(C52:C57)</f>
        <v>0</v>
      </c>
      <c r="D51" s="153">
        <f t="shared" si="7"/>
        <v>0</v>
      </c>
      <c r="E51" s="153">
        <f t="shared" si="7"/>
        <v>0</v>
      </c>
      <c r="F51" s="153">
        <f t="shared" si="7"/>
        <v>1379.1755700000001</v>
      </c>
      <c r="G51" s="153">
        <f t="shared" si="7"/>
        <v>2435.2382600000001</v>
      </c>
      <c r="H51" s="153">
        <f t="shared" si="7"/>
        <v>12126.436750000001</v>
      </c>
      <c r="I51" s="212" t="s">
        <v>60</v>
      </c>
    </row>
    <row r="52" spans="1:9" ht="12" customHeight="1" x14ac:dyDescent="0.25">
      <c r="A52" s="126" t="s">
        <v>61</v>
      </c>
      <c r="B52" s="74"/>
      <c r="C52" s="74"/>
      <c r="D52" s="74"/>
      <c r="E52" s="74"/>
      <c r="F52" s="74">
        <v>241.71795000000003</v>
      </c>
      <c r="G52" s="74">
        <v>3.1658900000000001</v>
      </c>
      <c r="H52" s="75">
        <v>499.45074000000005</v>
      </c>
      <c r="I52" s="127" t="s">
        <v>62</v>
      </c>
    </row>
    <row r="53" spans="1:9" ht="12" customHeight="1" x14ac:dyDescent="0.25">
      <c r="A53" s="89" t="s">
        <v>63</v>
      </c>
      <c r="B53" s="74"/>
      <c r="C53" s="74"/>
      <c r="D53" s="74"/>
      <c r="E53" s="74"/>
      <c r="F53" s="74">
        <v>0.65646000000000004</v>
      </c>
      <c r="G53" s="74">
        <v>2.6753999999999998</v>
      </c>
      <c r="H53" s="75">
        <v>459.90127999999999</v>
      </c>
      <c r="I53" s="91" t="s">
        <v>64</v>
      </c>
    </row>
    <row r="54" spans="1:9" ht="12" customHeight="1" x14ac:dyDescent="0.25">
      <c r="A54" s="89" t="s">
        <v>65</v>
      </c>
      <c r="B54" s="74"/>
      <c r="C54" s="74"/>
      <c r="D54" s="74"/>
      <c r="E54" s="74"/>
      <c r="F54" s="74">
        <v>888.89373000000001</v>
      </c>
      <c r="G54" s="74">
        <v>2424.8042</v>
      </c>
      <c r="H54" s="75">
        <v>10629.49396</v>
      </c>
      <c r="I54" s="91" t="s">
        <v>66</v>
      </c>
    </row>
    <row r="55" spans="1:9" ht="12" customHeight="1" x14ac:dyDescent="0.25">
      <c r="A55" s="89" t="s">
        <v>67</v>
      </c>
      <c r="B55" s="74"/>
      <c r="C55" s="74"/>
      <c r="D55" s="74"/>
      <c r="E55" s="74"/>
      <c r="F55" s="74">
        <v>156.61260000000001</v>
      </c>
      <c r="G55" s="74"/>
      <c r="H55" s="74"/>
      <c r="I55" s="91" t="s">
        <v>68</v>
      </c>
    </row>
    <row r="56" spans="1:9" ht="12" customHeight="1" x14ac:dyDescent="0.25">
      <c r="A56" s="89" t="s">
        <v>69</v>
      </c>
      <c r="B56" s="74"/>
      <c r="C56" s="74"/>
      <c r="D56" s="74"/>
      <c r="E56" s="74"/>
      <c r="F56" s="74">
        <v>30.712949999999999</v>
      </c>
      <c r="G56" s="74">
        <v>4.5927699999999998</v>
      </c>
      <c r="H56" s="74">
        <v>537.59077000000002</v>
      </c>
      <c r="I56" s="91" t="s">
        <v>70</v>
      </c>
    </row>
    <row r="57" spans="1:9" ht="12" customHeight="1" x14ac:dyDescent="0.25">
      <c r="A57" s="89" t="s">
        <v>78</v>
      </c>
      <c r="B57" s="74"/>
      <c r="C57" s="74"/>
      <c r="D57" s="74"/>
      <c r="E57" s="74"/>
      <c r="F57" s="74">
        <v>60.581879999999998</v>
      </c>
      <c r="G57" s="74"/>
      <c r="H57" s="74"/>
      <c r="I57" s="91" t="s">
        <v>81</v>
      </c>
    </row>
    <row r="58" spans="1:9" ht="19.5" customHeight="1" x14ac:dyDescent="0.25">
      <c r="A58" s="169" t="s">
        <v>71</v>
      </c>
      <c r="B58" s="153">
        <f>B47-B48</f>
        <v>0</v>
      </c>
      <c r="C58" s="153">
        <f t="shared" ref="C58:H58" si="8">C47-C48</f>
        <v>0</v>
      </c>
      <c r="D58" s="153">
        <f t="shared" si="8"/>
        <v>1.4210854715202004E-14</v>
      </c>
      <c r="E58" s="153">
        <f t="shared" si="8"/>
        <v>0</v>
      </c>
      <c r="F58" s="153">
        <f t="shared" si="8"/>
        <v>0</v>
      </c>
      <c r="G58" s="153">
        <f t="shared" si="8"/>
        <v>0</v>
      </c>
      <c r="H58" s="153">
        <f t="shared" si="8"/>
        <v>0</v>
      </c>
      <c r="I58" s="218" t="s">
        <v>72</v>
      </c>
    </row>
    <row r="59" spans="1:9" ht="21" customHeight="1" x14ac:dyDescent="0.25">
      <c r="A59" s="76"/>
      <c r="B59" s="41"/>
      <c r="C59" s="41"/>
      <c r="D59" s="41"/>
      <c r="E59" s="41"/>
      <c r="F59" s="41"/>
      <c r="G59" s="41"/>
      <c r="H59" s="41"/>
      <c r="I59" s="77"/>
    </row>
    <row r="60" spans="1:9" ht="14.1" customHeight="1" x14ac:dyDescent="0.25">
      <c r="A60" s="51" t="s">
        <v>145</v>
      </c>
      <c r="B60" s="45"/>
      <c r="C60" s="78"/>
      <c r="D60" s="79"/>
      <c r="E60" s="79"/>
      <c r="F60" s="79"/>
      <c r="G60" s="79"/>
      <c r="H60" s="79"/>
      <c r="I60" s="68"/>
    </row>
    <row r="61" spans="1:9" ht="14.1" customHeight="1" x14ac:dyDescent="0.25">
      <c r="A61" s="53" t="s">
        <v>111</v>
      </c>
      <c r="B61" s="45"/>
      <c r="C61" s="80"/>
      <c r="D61" s="81"/>
      <c r="E61" s="81"/>
      <c r="F61" s="81"/>
      <c r="G61" s="81"/>
      <c r="H61" s="81"/>
      <c r="I61" s="71" t="s">
        <v>0</v>
      </c>
    </row>
    <row r="62" spans="1:9" ht="76.5" x14ac:dyDescent="0.25">
      <c r="A62" s="72"/>
      <c r="B62" s="72" t="s">
        <v>119</v>
      </c>
      <c r="C62" s="47" t="s">
        <v>120</v>
      </c>
      <c r="D62" s="47" t="s">
        <v>121</v>
      </c>
      <c r="E62" s="47" t="s">
        <v>122</v>
      </c>
      <c r="F62" s="47" t="s">
        <v>123</v>
      </c>
      <c r="G62" s="47" t="s">
        <v>128</v>
      </c>
      <c r="H62" s="73" t="s">
        <v>125</v>
      </c>
      <c r="I62" s="364"/>
    </row>
    <row r="63" spans="1:9" ht="12" customHeight="1" x14ac:dyDescent="0.25">
      <c r="A63" s="121" t="s">
        <v>1</v>
      </c>
      <c r="B63" s="58"/>
      <c r="C63" s="58"/>
      <c r="D63" s="58"/>
      <c r="E63" s="58"/>
      <c r="F63" s="58"/>
      <c r="G63" s="58"/>
      <c r="H63" s="58"/>
      <c r="I63" s="123" t="s">
        <v>2</v>
      </c>
    </row>
    <row r="64" spans="1:9" ht="12" customHeight="1" x14ac:dyDescent="0.25">
      <c r="A64" s="121" t="s">
        <v>3</v>
      </c>
      <c r="B64" s="58">
        <v>667.89897999999994</v>
      </c>
      <c r="C64" s="58">
        <v>639.54346999999996</v>
      </c>
      <c r="D64" s="58">
        <v>164.29671999999999</v>
      </c>
      <c r="E64" s="58">
        <v>2983.6440000000002</v>
      </c>
      <c r="F64" s="58">
        <v>176.15639999999999</v>
      </c>
      <c r="G64" s="58">
        <v>19.617599999999999</v>
      </c>
      <c r="H64" s="58">
        <v>162.21503999999999</v>
      </c>
      <c r="I64" s="201" t="s">
        <v>4</v>
      </c>
    </row>
    <row r="65" spans="1:9" ht="12" customHeight="1" x14ac:dyDescent="0.25">
      <c r="A65" s="121" t="s">
        <v>5</v>
      </c>
      <c r="B65" s="58">
        <v>96.439179999999993</v>
      </c>
      <c r="C65" s="58">
        <v>43.807099999999998</v>
      </c>
      <c r="D65" s="58">
        <v>1.9291199999999997</v>
      </c>
      <c r="E65" s="58">
        <v>2210.9195999999997</v>
      </c>
      <c r="F65" s="58">
        <v>350.46359999999999</v>
      </c>
      <c r="G65" s="58">
        <v>1.4472</v>
      </c>
      <c r="H65" s="58">
        <v>41.123399999999997</v>
      </c>
      <c r="I65" s="201" t="s">
        <v>6</v>
      </c>
    </row>
    <row r="66" spans="1:9" ht="12" customHeight="1" x14ac:dyDescent="0.25">
      <c r="A66" s="121" t="s">
        <v>7</v>
      </c>
      <c r="B66" s="58">
        <v>-24.3447</v>
      </c>
      <c r="C66" s="58">
        <v>24.154189999999996</v>
      </c>
      <c r="D66" s="58">
        <v>1.9291199999999997</v>
      </c>
      <c r="E66" s="58">
        <v>6.8742000000000001</v>
      </c>
      <c r="F66" s="58">
        <v>2.9346000000000001</v>
      </c>
      <c r="G66" s="58"/>
      <c r="H66" s="58">
        <v>-2.4307599999999998</v>
      </c>
      <c r="I66" s="123" t="s">
        <v>8</v>
      </c>
    </row>
    <row r="67" spans="1:9" ht="12" customHeight="1" x14ac:dyDescent="0.25">
      <c r="A67" s="121" t="s">
        <v>9</v>
      </c>
      <c r="B67" s="58"/>
      <c r="C67" s="58"/>
      <c r="D67" s="58"/>
      <c r="E67" s="58"/>
      <c r="F67" s="58"/>
      <c r="G67" s="58"/>
      <c r="H67" s="58"/>
      <c r="I67" s="123" t="s">
        <v>10</v>
      </c>
    </row>
    <row r="68" spans="1:9" ht="18" customHeight="1" x14ac:dyDescent="0.25">
      <c r="A68" s="168" t="s">
        <v>11</v>
      </c>
      <c r="B68" s="365">
        <f>B63+B64-B65+B66-B67</f>
        <v>547.11509999999998</v>
      </c>
      <c r="C68" s="366">
        <f t="shared" ref="C68:H68" si="9">C63+C64-C65+C66-C67</f>
        <v>619.89055999999994</v>
      </c>
      <c r="D68" s="366">
        <f t="shared" si="9"/>
        <v>164.29671999999999</v>
      </c>
      <c r="E68" s="366">
        <f t="shared" si="9"/>
        <v>779.59860000000049</v>
      </c>
      <c r="F68" s="366">
        <f t="shared" si="9"/>
        <v>-171.37260000000001</v>
      </c>
      <c r="G68" s="366">
        <f t="shared" si="9"/>
        <v>18.170400000000001</v>
      </c>
      <c r="H68" s="366">
        <f t="shared" si="9"/>
        <v>118.66087999999998</v>
      </c>
      <c r="I68" s="206" t="s">
        <v>12</v>
      </c>
    </row>
    <row r="69" spans="1:9" ht="18" customHeight="1" x14ac:dyDescent="0.25">
      <c r="A69" s="168" t="s">
        <v>13</v>
      </c>
      <c r="B69" s="365">
        <f>SUM(B70:B78)</f>
        <v>0</v>
      </c>
      <c r="C69" s="366">
        <f t="shared" ref="C69:H69" si="10">SUM(C70:C78)</f>
        <v>171.12901999999997</v>
      </c>
      <c r="D69" s="366">
        <f t="shared" si="10"/>
        <v>123.26272999999999</v>
      </c>
      <c r="E69" s="366">
        <f t="shared" si="10"/>
        <v>0</v>
      </c>
      <c r="F69" s="366">
        <f t="shared" si="10"/>
        <v>0</v>
      </c>
      <c r="G69" s="366">
        <f t="shared" si="10"/>
        <v>0</v>
      </c>
      <c r="H69" s="366">
        <f t="shared" si="10"/>
        <v>0</v>
      </c>
      <c r="I69" s="206" t="s">
        <v>14</v>
      </c>
    </row>
    <row r="70" spans="1:9" ht="12" customHeight="1" x14ac:dyDescent="0.25">
      <c r="A70" s="126" t="s">
        <v>15</v>
      </c>
      <c r="B70" s="58"/>
      <c r="C70" s="58">
        <v>94.325929999999985</v>
      </c>
      <c r="D70" s="58">
        <v>123.26272999999999</v>
      </c>
      <c r="E70" s="58"/>
      <c r="F70" s="58"/>
      <c r="G70" s="58"/>
      <c r="H70" s="58"/>
      <c r="I70" s="127" t="s">
        <v>16</v>
      </c>
    </row>
    <row r="71" spans="1:9" ht="12" customHeight="1" x14ac:dyDescent="0.25">
      <c r="A71" s="124" t="s">
        <v>83</v>
      </c>
      <c r="B71" s="58"/>
      <c r="C71" s="58"/>
      <c r="D71" s="58"/>
      <c r="E71" s="58"/>
      <c r="F71" s="58"/>
      <c r="G71" s="58"/>
      <c r="H71" s="58"/>
      <c r="I71" s="125" t="s">
        <v>17</v>
      </c>
    </row>
    <row r="72" spans="1:9" ht="12" customHeight="1" x14ac:dyDescent="0.25">
      <c r="A72" s="126" t="s">
        <v>18</v>
      </c>
      <c r="B72" s="58"/>
      <c r="C72" s="58"/>
      <c r="D72" s="58"/>
      <c r="E72" s="58"/>
      <c r="F72" s="58"/>
      <c r="G72" s="58"/>
      <c r="H72" s="58"/>
      <c r="I72" s="127" t="s">
        <v>19</v>
      </c>
    </row>
    <row r="73" spans="1:9" ht="12" customHeight="1" x14ac:dyDescent="0.25">
      <c r="A73" s="126" t="s">
        <v>20</v>
      </c>
      <c r="B73" s="58"/>
      <c r="C73" s="58">
        <v>76.803089999999997</v>
      </c>
      <c r="D73" s="58"/>
      <c r="E73" s="58"/>
      <c r="F73" s="58"/>
      <c r="G73" s="58"/>
      <c r="H73" s="58"/>
      <c r="I73" s="127" t="s">
        <v>21</v>
      </c>
    </row>
    <row r="74" spans="1:9" ht="12" customHeight="1" x14ac:dyDescent="0.25">
      <c r="A74" s="126" t="s">
        <v>22</v>
      </c>
      <c r="B74" s="58"/>
      <c r="C74" s="58"/>
      <c r="D74" s="58"/>
      <c r="E74" s="58"/>
      <c r="F74" s="58"/>
      <c r="G74" s="58"/>
      <c r="H74" s="58"/>
      <c r="I74" s="127" t="s">
        <v>23</v>
      </c>
    </row>
    <row r="75" spans="1:9" ht="12" customHeight="1" x14ac:dyDescent="0.25">
      <c r="A75" s="126" t="s">
        <v>24</v>
      </c>
      <c r="B75" s="58"/>
      <c r="C75" s="58"/>
      <c r="D75" s="58"/>
      <c r="E75" s="58"/>
      <c r="F75" s="58"/>
      <c r="G75" s="58"/>
      <c r="H75" s="58"/>
      <c r="I75" s="127" t="s">
        <v>25</v>
      </c>
    </row>
    <row r="76" spans="1:9" ht="12" customHeight="1" x14ac:dyDescent="0.25">
      <c r="A76" s="126" t="s">
        <v>26</v>
      </c>
      <c r="B76" s="58"/>
      <c r="C76" s="58"/>
      <c r="D76" s="58"/>
      <c r="E76" s="58"/>
      <c r="F76" s="58"/>
      <c r="G76" s="58"/>
      <c r="H76" s="58"/>
      <c r="I76" s="127" t="s">
        <v>27</v>
      </c>
    </row>
    <row r="77" spans="1:9" ht="12" customHeight="1" x14ac:dyDescent="0.25">
      <c r="A77" s="126" t="s">
        <v>28</v>
      </c>
      <c r="B77" s="58"/>
      <c r="C77" s="58"/>
      <c r="D77" s="58"/>
      <c r="E77" s="58"/>
      <c r="F77" s="58"/>
      <c r="G77" s="58"/>
      <c r="H77" s="58"/>
      <c r="I77" s="127" t="s">
        <v>29</v>
      </c>
    </row>
    <row r="78" spans="1:9" ht="12" customHeight="1" x14ac:dyDescent="0.25">
      <c r="A78" s="126" t="s">
        <v>78</v>
      </c>
      <c r="B78" s="58"/>
      <c r="C78" s="58"/>
      <c r="D78" s="58"/>
      <c r="E78" s="58"/>
      <c r="F78" s="58"/>
      <c r="G78" s="58"/>
      <c r="H78" s="58"/>
      <c r="I78" s="127" t="s">
        <v>81</v>
      </c>
    </row>
    <row r="79" spans="1:9" ht="18" customHeight="1" x14ac:dyDescent="0.25">
      <c r="A79" s="168" t="s">
        <v>32</v>
      </c>
      <c r="B79" s="213">
        <f>SUM(B80:B88)</f>
        <v>0</v>
      </c>
      <c r="C79" s="153">
        <f t="shared" ref="C79:H79" si="11">SUM(C80:C88)</f>
        <v>0</v>
      </c>
      <c r="D79" s="153">
        <f t="shared" si="11"/>
        <v>0</v>
      </c>
      <c r="E79" s="153">
        <f t="shared" si="11"/>
        <v>0</v>
      </c>
      <c r="F79" s="153">
        <f t="shared" si="11"/>
        <v>506.07780000000002</v>
      </c>
      <c r="G79" s="153">
        <f t="shared" si="11"/>
        <v>0</v>
      </c>
      <c r="H79" s="153">
        <f t="shared" si="11"/>
        <v>0</v>
      </c>
      <c r="I79" s="206" t="s">
        <v>33</v>
      </c>
    </row>
    <row r="80" spans="1:9" ht="12" customHeight="1" x14ac:dyDescent="0.25">
      <c r="A80" s="126" t="s">
        <v>15</v>
      </c>
      <c r="B80" s="58"/>
      <c r="C80" s="58"/>
      <c r="D80" s="58"/>
      <c r="E80" s="58"/>
      <c r="F80" s="58"/>
      <c r="G80" s="58"/>
      <c r="H80" s="58"/>
      <c r="I80" s="127" t="s">
        <v>16</v>
      </c>
    </row>
    <row r="81" spans="1:9" ht="12" customHeight="1" x14ac:dyDescent="0.25">
      <c r="A81" s="124" t="s">
        <v>83</v>
      </c>
      <c r="B81" s="58"/>
      <c r="C81" s="58"/>
      <c r="D81" s="58"/>
      <c r="E81" s="58"/>
      <c r="F81" s="58"/>
      <c r="G81" s="58"/>
      <c r="H81" s="58"/>
      <c r="I81" s="125" t="s">
        <v>34</v>
      </c>
    </row>
    <row r="82" spans="1:9" ht="12" customHeight="1" x14ac:dyDescent="0.25">
      <c r="A82" s="126" t="s">
        <v>18</v>
      </c>
      <c r="B82" s="58"/>
      <c r="C82" s="58"/>
      <c r="D82" s="58"/>
      <c r="E82" s="58"/>
      <c r="F82" s="58"/>
      <c r="G82" s="58"/>
      <c r="H82" s="58"/>
      <c r="I82" s="127" t="s">
        <v>19</v>
      </c>
    </row>
    <row r="83" spans="1:9" ht="12" customHeight="1" x14ac:dyDescent="0.25">
      <c r="A83" s="126" t="s">
        <v>20</v>
      </c>
      <c r="B83" s="58"/>
      <c r="C83" s="58"/>
      <c r="D83" s="58"/>
      <c r="E83" s="58"/>
      <c r="F83" s="58"/>
      <c r="G83" s="58"/>
      <c r="H83" s="58"/>
      <c r="I83" s="127" t="s">
        <v>21</v>
      </c>
    </row>
    <row r="84" spans="1:9" ht="12" customHeight="1" x14ac:dyDescent="0.25">
      <c r="A84" s="126" t="s">
        <v>35</v>
      </c>
      <c r="B84" s="58"/>
      <c r="C84" s="58"/>
      <c r="D84" s="58"/>
      <c r="E84" s="58"/>
      <c r="F84" s="58">
        <v>415.22579999999999</v>
      </c>
      <c r="G84" s="58"/>
      <c r="H84" s="58"/>
      <c r="I84" s="127" t="s">
        <v>23</v>
      </c>
    </row>
    <row r="85" spans="1:9" ht="12" customHeight="1" x14ac:dyDescent="0.25">
      <c r="A85" s="126" t="s">
        <v>24</v>
      </c>
      <c r="B85" s="58"/>
      <c r="C85" s="58"/>
      <c r="D85" s="58"/>
      <c r="E85" s="58"/>
      <c r="F85" s="58"/>
      <c r="G85" s="58"/>
      <c r="H85" s="58"/>
      <c r="I85" s="127" t="s">
        <v>25</v>
      </c>
    </row>
    <row r="86" spans="1:9" ht="12" customHeight="1" x14ac:dyDescent="0.25">
      <c r="A86" s="126" t="s">
        <v>36</v>
      </c>
      <c r="B86" s="58"/>
      <c r="C86" s="58"/>
      <c r="D86" s="58"/>
      <c r="E86" s="58"/>
      <c r="F86" s="58"/>
      <c r="G86" s="58"/>
      <c r="H86" s="58"/>
      <c r="I86" s="127" t="s">
        <v>27</v>
      </c>
    </row>
    <row r="87" spans="1:9" ht="12" customHeight="1" x14ac:dyDescent="0.25">
      <c r="A87" s="126" t="s">
        <v>28</v>
      </c>
      <c r="B87" s="58"/>
      <c r="C87" s="58"/>
      <c r="D87" s="58"/>
      <c r="E87" s="58"/>
      <c r="F87" s="58"/>
      <c r="G87" s="58"/>
      <c r="H87" s="58"/>
      <c r="I87" s="127" t="s">
        <v>29</v>
      </c>
    </row>
    <row r="88" spans="1:9" ht="12" customHeight="1" x14ac:dyDescent="0.25">
      <c r="A88" s="126" t="s">
        <v>78</v>
      </c>
      <c r="B88" s="58"/>
      <c r="C88" s="58"/>
      <c r="D88" s="58"/>
      <c r="E88" s="58"/>
      <c r="F88" s="58">
        <v>90.852000000000004</v>
      </c>
      <c r="G88" s="58"/>
      <c r="H88" s="58"/>
      <c r="I88" s="127" t="s">
        <v>81</v>
      </c>
    </row>
    <row r="89" spans="1:9" ht="14.1" customHeight="1" x14ac:dyDescent="0.25">
      <c r="A89" s="169" t="s">
        <v>37</v>
      </c>
      <c r="B89" s="213">
        <f>B90+B91+B92</f>
        <v>0</v>
      </c>
      <c r="C89" s="153">
        <f t="shared" ref="C89:H89" si="12">C90+C91+C92</f>
        <v>0</v>
      </c>
      <c r="D89" s="153">
        <f t="shared" si="12"/>
        <v>0</v>
      </c>
      <c r="E89" s="153">
        <f t="shared" si="12"/>
        <v>0</v>
      </c>
      <c r="F89" s="153">
        <f t="shared" si="12"/>
        <v>0</v>
      </c>
      <c r="G89" s="153">
        <f t="shared" si="12"/>
        <v>0</v>
      </c>
      <c r="H89" s="153">
        <f t="shared" si="12"/>
        <v>0</v>
      </c>
      <c r="I89" s="212" t="s">
        <v>38</v>
      </c>
    </row>
    <row r="90" spans="1:9" ht="12" customHeight="1" x14ac:dyDescent="0.25">
      <c r="A90" s="128" t="s">
        <v>41</v>
      </c>
      <c r="B90" s="58"/>
      <c r="C90" s="58"/>
      <c r="D90" s="58"/>
      <c r="E90" s="58"/>
      <c r="F90" s="58"/>
      <c r="G90" s="58"/>
      <c r="H90" s="58"/>
      <c r="I90" s="129" t="s">
        <v>42</v>
      </c>
    </row>
    <row r="91" spans="1:9" ht="12" customHeight="1" x14ac:dyDescent="0.25">
      <c r="A91" s="126" t="s">
        <v>39</v>
      </c>
      <c r="B91" s="58"/>
      <c r="C91" s="58"/>
      <c r="D91" s="58"/>
      <c r="E91" s="58"/>
      <c r="F91" s="58"/>
      <c r="G91" s="58"/>
      <c r="H91" s="58"/>
      <c r="I91" s="127" t="s">
        <v>40</v>
      </c>
    </row>
    <row r="92" spans="1:9" ht="12" customHeight="1" x14ac:dyDescent="0.25">
      <c r="A92" s="124" t="s">
        <v>43</v>
      </c>
      <c r="B92" s="58"/>
      <c r="C92" s="58"/>
      <c r="D92" s="58"/>
      <c r="E92" s="58"/>
      <c r="F92" s="58"/>
      <c r="G92" s="58"/>
      <c r="H92" s="58"/>
      <c r="I92" s="125" t="s">
        <v>44</v>
      </c>
    </row>
    <row r="93" spans="1:9" ht="18" customHeight="1" x14ac:dyDescent="0.25">
      <c r="A93" s="170" t="s">
        <v>45</v>
      </c>
      <c r="B93" s="213">
        <f>SUM(B94:B102)</f>
        <v>0</v>
      </c>
      <c r="C93" s="153">
        <f t="shared" ref="C93:H93" si="13">SUM(C94:C102)</f>
        <v>0</v>
      </c>
      <c r="D93" s="153">
        <f t="shared" si="13"/>
        <v>13.101939999999999</v>
      </c>
      <c r="E93" s="153">
        <f t="shared" si="13"/>
        <v>0</v>
      </c>
      <c r="F93" s="153">
        <f t="shared" si="13"/>
        <v>0</v>
      </c>
      <c r="G93" s="153">
        <f t="shared" si="13"/>
        <v>0</v>
      </c>
      <c r="H93" s="153">
        <f t="shared" si="13"/>
        <v>0</v>
      </c>
      <c r="I93" s="212" t="s">
        <v>46</v>
      </c>
    </row>
    <row r="94" spans="1:9" ht="12" customHeight="1" x14ac:dyDescent="0.25">
      <c r="A94" s="126" t="s">
        <v>47</v>
      </c>
      <c r="B94" s="58"/>
      <c r="C94" s="58"/>
      <c r="D94" s="58"/>
      <c r="E94" s="58"/>
      <c r="F94" s="58"/>
      <c r="G94" s="58"/>
      <c r="H94" s="58"/>
      <c r="I94" s="127" t="s">
        <v>48</v>
      </c>
    </row>
    <row r="95" spans="1:9" ht="12" customHeight="1" x14ac:dyDescent="0.25">
      <c r="A95" s="126" t="s">
        <v>15</v>
      </c>
      <c r="B95" s="58"/>
      <c r="C95" s="58"/>
      <c r="D95" s="58"/>
      <c r="E95" s="58"/>
      <c r="F95" s="58"/>
      <c r="G95" s="58"/>
      <c r="H95" s="58"/>
      <c r="I95" s="127" t="s">
        <v>16</v>
      </c>
    </row>
    <row r="96" spans="1:9" ht="12" customHeight="1" x14ac:dyDescent="0.25">
      <c r="A96" s="124" t="s">
        <v>83</v>
      </c>
      <c r="B96" s="58"/>
      <c r="C96" s="58"/>
      <c r="D96" s="58"/>
      <c r="E96" s="58"/>
      <c r="F96" s="58"/>
      <c r="G96" s="58"/>
      <c r="H96" s="58"/>
      <c r="I96" s="125" t="s">
        <v>17</v>
      </c>
    </row>
    <row r="97" spans="1:9" ht="12" customHeight="1" x14ac:dyDescent="0.25">
      <c r="A97" s="126" t="s">
        <v>18</v>
      </c>
      <c r="B97" s="58"/>
      <c r="C97" s="58"/>
      <c r="D97" s="58"/>
      <c r="E97" s="58"/>
      <c r="F97" s="58"/>
      <c r="G97" s="58"/>
      <c r="H97" s="58"/>
      <c r="I97" s="127" t="s">
        <v>19</v>
      </c>
    </row>
    <row r="98" spans="1:9" ht="12" customHeight="1" x14ac:dyDescent="0.25">
      <c r="A98" s="126" t="s">
        <v>20</v>
      </c>
      <c r="B98" s="58"/>
      <c r="C98" s="58"/>
      <c r="D98" s="58"/>
      <c r="E98" s="58"/>
      <c r="F98" s="58"/>
      <c r="G98" s="58"/>
      <c r="H98" s="58"/>
      <c r="I98" s="127" t="s">
        <v>21</v>
      </c>
    </row>
    <row r="99" spans="1:9" ht="12" customHeight="1" x14ac:dyDescent="0.25">
      <c r="A99" s="126" t="s">
        <v>35</v>
      </c>
      <c r="B99" s="58"/>
      <c r="C99" s="58"/>
      <c r="D99" s="58">
        <v>13.101939999999999</v>
      </c>
      <c r="E99" s="58"/>
      <c r="F99" s="58"/>
      <c r="G99" s="58"/>
      <c r="H99" s="58"/>
      <c r="I99" s="127" t="s">
        <v>23</v>
      </c>
    </row>
    <row r="100" spans="1:9" ht="12" customHeight="1" x14ac:dyDescent="0.25">
      <c r="A100" s="126" t="s">
        <v>26</v>
      </c>
      <c r="B100" s="58"/>
      <c r="C100" s="58"/>
      <c r="D100" s="58"/>
      <c r="E100" s="58"/>
      <c r="F100" s="58"/>
      <c r="G100" s="58"/>
      <c r="H100" s="58"/>
      <c r="I100" s="127" t="s">
        <v>27</v>
      </c>
    </row>
    <row r="101" spans="1:9" ht="12" customHeight="1" x14ac:dyDescent="0.25">
      <c r="A101" s="126" t="s">
        <v>28</v>
      </c>
      <c r="B101" s="58"/>
      <c r="C101" s="58"/>
      <c r="D101" s="58"/>
      <c r="E101" s="58"/>
      <c r="F101" s="58"/>
      <c r="G101" s="58"/>
      <c r="H101" s="58"/>
      <c r="I101" s="127" t="s">
        <v>29</v>
      </c>
    </row>
    <row r="102" spans="1:9" ht="12" customHeight="1" x14ac:dyDescent="0.25">
      <c r="A102" s="126" t="s">
        <v>78</v>
      </c>
      <c r="B102" s="58"/>
      <c r="C102" s="58"/>
      <c r="D102" s="58"/>
      <c r="E102" s="58"/>
      <c r="F102" s="58"/>
      <c r="G102" s="58"/>
      <c r="H102" s="58"/>
      <c r="I102" s="127" t="s">
        <v>81</v>
      </c>
    </row>
    <row r="103" spans="1:9" ht="14.1" customHeight="1" x14ac:dyDescent="0.25">
      <c r="A103" s="169" t="s">
        <v>49</v>
      </c>
      <c r="B103" s="153"/>
      <c r="C103" s="153"/>
      <c r="D103" s="153"/>
      <c r="E103" s="153"/>
      <c r="F103" s="153"/>
      <c r="G103" s="153"/>
      <c r="H103" s="153"/>
      <c r="I103" s="218" t="s">
        <v>50</v>
      </c>
    </row>
    <row r="104" spans="1:9" ht="18" customHeight="1" x14ac:dyDescent="0.25">
      <c r="A104" s="340" t="s">
        <v>51</v>
      </c>
      <c r="B104" s="213">
        <f>B68-B69+B79+B89-B93-B103</f>
        <v>547.11509999999998</v>
      </c>
      <c r="C104" s="153">
        <f t="shared" ref="C104:H104" si="14">C68-C69+C79+C89-C93-C103</f>
        <v>448.76153999999997</v>
      </c>
      <c r="D104" s="153">
        <f t="shared" si="14"/>
        <v>27.932050000000004</v>
      </c>
      <c r="E104" s="153">
        <f t="shared" si="14"/>
        <v>779.59860000000049</v>
      </c>
      <c r="F104" s="153">
        <f t="shared" si="14"/>
        <v>334.70519999999999</v>
      </c>
      <c r="G104" s="153">
        <f t="shared" si="14"/>
        <v>18.170400000000001</v>
      </c>
      <c r="H104" s="153">
        <f t="shared" si="14"/>
        <v>118.66087999999998</v>
      </c>
      <c r="I104" s="212" t="s">
        <v>52</v>
      </c>
    </row>
    <row r="105" spans="1:9" ht="18" customHeight="1" x14ac:dyDescent="0.25">
      <c r="A105" s="169" t="s">
        <v>53</v>
      </c>
      <c r="B105" s="213">
        <f>B106+B108</f>
        <v>547.11509999999998</v>
      </c>
      <c r="C105" s="153">
        <f t="shared" ref="C105:H105" si="15">C106+C108</f>
        <v>448.76153999999997</v>
      </c>
      <c r="D105" s="153">
        <f t="shared" si="15"/>
        <v>27.932049999999997</v>
      </c>
      <c r="E105" s="153">
        <f t="shared" si="15"/>
        <v>779.59860000000003</v>
      </c>
      <c r="F105" s="153">
        <f t="shared" si="15"/>
        <v>334.70519999999999</v>
      </c>
      <c r="G105" s="153">
        <f t="shared" si="15"/>
        <v>18.170400000000001</v>
      </c>
      <c r="H105" s="153">
        <f t="shared" si="15"/>
        <v>118.66088000000001</v>
      </c>
      <c r="I105" s="218" t="s">
        <v>54</v>
      </c>
    </row>
    <row r="106" spans="1:9" ht="18" customHeight="1" x14ac:dyDescent="0.25">
      <c r="A106" s="170" t="s">
        <v>55</v>
      </c>
      <c r="B106" s="153"/>
      <c r="C106" s="153"/>
      <c r="D106" s="153"/>
      <c r="E106" s="153">
        <v>779.59860000000003</v>
      </c>
      <c r="F106" s="153">
        <v>334.70519999999999</v>
      </c>
      <c r="G106" s="153">
        <v>18.170400000000001</v>
      </c>
      <c r="H106" s="153">
        <v>9.1939600000000006</v>
      </c>
      <c r="I106" s="212" t="s">
        <v>56</v>
      </c>
    </row>
    <row r="107" spans="1:9" ht="12" customHeight="1" x14ac:dyDescent="0.25">
      <c r="A107" s="171" t="s">
        <v>57</v>
      </c>
      <c r="B107" s="58"/>
      <c r="C107" s="58"/>
      <c r="D107" s="58"/>
      <c r="E107" s="58"/>
      <c r="F107" s="58"/>
      <c r="G107" s="58"/>
      <c r="H107" s="58"/>
      <c r="I107" s="202" t="s">
        <v>58</v>
      </c>
    </row>
    <row r="108" spans="1:9" ht="18" customHeight="1" x14ac:dyDescent="0.25">
      <c r="A108" s="170" t="s">
        <v>59</v>
      </c>
      <c r="B108" s="213">
        <f>SUM(B109:B114)</f>
        <v>547.11509999999998</v>
      </c>
      <c r="C108" s="153">
        <f t="shared" ref="C108:H108" si="16">SUM(C109:C114)</f>
        <v>448.76153999999997</v>
      </c>
      <c r="D108" s="153">
        <f t="shared" si="16"/>
        <v>27.932049999999997</v>
      </c>
      <c r="E108" s="153">
        <f t="shared" si="16"/>
        <v>0</v>
      </c>
      <c r="F108" s="153">
        <f t="shared" si="16"/>
        <v>0</v>
      </c>
      <c r="G108" s="153">
        <f t="shared" si="16"/>
        <v>0</v>
      </c>
      <c r="H108" s="153">
        <f t="shared" si="16"/>
        <v>109.46692</v>
      </c>
      <c r="I108" s="212" t="s">
        <v>60</v>
      </c>
    </row>
    <row r="109" spans="1:9" ht="12" customHeight="1" x14ac:dyDescent="0.25">
      <c r="A109" s="126" t="s">
        <v>61</v>
      </c>
      <c r="B109" s="58">
        <v>116.42746</v>
      </c>
      <c r="C109" s="58">
        <v>378.06732999999997</v>
      </c>
      <c r="D109" s="58">
        <v>27.932049999999997</v>
      </c>
      <c r="E109" s="58"/>
      <c r="F109" s="58"/>
      <c r="G109" s="58"/>
      <c r="H109" s="58">
        <v>72.013000000000005</v>
      </c>
      <c r="I109" s="127" t="s">
        <v>62</v>
      </c>
    </row>
    <row r="110" spans="1:9" ht="12" customHeight="1" x14ac:dyDescent="0.25">
      <c r="A110" s="89" t="s">
        <v>63</v>
      </c>
      <c r="B110" s="58">
        <v>32.801279999999998</v>
      </c>
      <c r="C110" s="58"/>
      <c r="D110" s="58"/>
      <c r="E110" s="58"/>
      <c r="F110" s="58"/>
      <c r="G110" s="58"/>
      <c r="H110" s="58"/>
      <c r="I110" s="91" t="s">
        <v>64</v>
      </c>
    </row>
    <row r="111" spans="1:9" ht="12" customHeight="1" x14ac:dyDescent="0.25">
      <c r="A111" s="89" t="s">
        <v>65</v>
      </c>
      <c r="B111" s="58"/>
      <c r="C111" s="58"/>
      <c r="D111" s="58"/>
      <c r="E111" s="58"/>
      <c r="F111" s="58"/>
      <c r="G111" s="58"/>
      <c r="H111" s="58">
        <v>37.453919999999997</v>
      </c>
      <c r="I111" s="91" t="s">
        <v>66</v>
      </c>
    </row>
    <row r="112" spans="1:9" ht="12" customHeight="1" x14ac:dyDescent="0.25">
      <c r="A112" s="89" t="s">
        <v>67</v>
      </c>
      <c r="B112" s="58">
        <v>112.41271999999999</v>
      </c>
      <c r="C112" s="58"/>
      <c r="D112" s="58"/>
      <c r="E112" s="58"/>
      <c r="F112" s="58"/>
      <c r="G112" s="58"/>
      <c r="H112" s="58"/>
      <c r="I112" s="91" t="s">
        <v>68</v>
      </c>
    </row>
    <row r="113" spans="1:9" ht="12" customHeight="1" x14ac:dyDescent="0.25">
      <c r="A113" s="89" t="s">
        <v>69</v>
      </c>
      <c r="B113" s="58">
        <v>53.64376</v>
      </c>
      <c r="C113" s="58"/>
      <c r="D113" s="58"/>
      <c r="E113" s="58"/>
      <c r="F113" s="58"/>
      <c r="G113" s="58"/>
      <c r="H113" s="58"/>
      <c r="I113" s="91" t="s">
        <v>70</v>
      </c>
    </row>
    <row r="114" spans="1:9" ht="12" customHeight="1" x14ac:dyDescent="0.25">
      <c r="A114" s="89" t="s">
        <v>30</v>
      </c>
      <c r="B114" s="58">
        <v>231.82988</v>
      </c>
      <c r="C114" s="58">
        <v>70.694209999999998</v>
      </c>
      <c r="D114" s="58"/>
      <c r="E114" s="58"/>
      <c r="F114" s="58"/>
      <c r="G114" s="58"/>
      <c r="H114" s="58"/>
      <c r="I114" s="91" t="s">
        <v>31</v>
      </c>
    </row>
    <row r="115" spans="1:9" x14ac:dyDescent="0.25">
      <c r="A115" s="169" t="s">
        <v>71</v>
      </c>
      <c r="B115" s="153">
        <f>B104-B105</f>
        <v>0</v>
      </c>
      <c r="C115" s="153">
        <f t="shared" ref="C115:H115" si="17">C104-C105</f>
        <v>0</v>
      </c>
      <c r="D115" s="153">
        <f t="shared" si="17"/>
        <v>0</v>
      </c>
      <c r="E115" s="153">
        <f t="shared" si="17"/>
        <v>0</v>
      </c>
      <c r="F115" s="153">
        <f t="shared" si="17"/>
        <v>0</v>
      </c>
      <c r="G115" s="153">
        <f t="shared" si="17"/>
        <v>0</v>
      </c>
      <c r="H115" s="153">
        <f t="shared" si="17"/>
        <v>0</v>
      </c>
      <c r="I115" s="218" t="s">
        <v>72</v>
      </c>
    </row>
  </sheetData>
  <pageMargins left="0.15748031496062992" right="0.15748031496062992" top="0.31496062992125984" bottom="0.31496062992125984" header="0.39370078740157483" footer="0.19685039370078741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9"/>
  <sheetViews>
    <sheetView zoomScale="120" zoomScaleNormal="120" workbookViewId="0"/>
  </sheetViews>
  <sheetFormatPr defaultRowHeight="15" x14ac:dyDescent="0.25"/>
  <cols>
    <col min="1" max="1" width="32.7109375" customWidth="1"/>
    <col min="2" max="3" width="10.7109375" customWidth="1"/>
    <col min="4" max="4" width="32.7109375" customWidth="1"/>
  </cols>
  <sheetData>
    <row r="3" spans="1:4" x14ac:dyDescent="0.25">
      <c r="A3" s="44" t="s">
        <v>291</v>
      </c>
      <c r="B3" s="44"/>
      <c r="C3" s="44"/>
      <c r="D3" s="45"/>
    </row>
    <row r="4" spans="1:4" ht="12.75" customHeight="1" x14ac:dyDescent="0.25">
      <c r="A4" s="44" t="s">
        <v>129</v>
      </c>
      <c r="B4" s="44"/>
      <c r="C4" s="44"/>
      <c r="D4" s="46" t="s">
        <v>0</v>
      </c>
    </row>
    <row r="5" spans="1:4" ht="24" customHeight="1" x14ac:dyDescent="0.25">
      <c r="A5" s="433"/>
      <c r="B5" s="49" t="s">
        <v>130</v>
      </c>
      <c r="C5" s="49" t="s">
        <v>130</v>
      </c>
      <c r="D5" s="435"/>
    </row>
    <row r="6" spans="1:4" ht="15" customHeight="1" x14ac:dyDescent="0.25">
      <c r="A6" s="434"/>
      <c r="B6" s="367" t="s">
        <v>131</v>
      </c>
      <c r="C6" s="367" t="s">
        <v>93</v>
      </c>
      <c r="D6" s="436"/>
    </row>
    <row r="7" spans="1:4" ht="12" customHeight="1" x14ac:dyDescent="0.25">
      <c r="A7" s="121" t="s">
        <v>1</v>
      </c>
      <c r="B7" s="327">
        <v>3843</v>
      </c>
      <c r="C7" s="16">
        <v>98.972622000000001</v>
      </c>
      <c r="D7" s="123" t="s">
        <v>2</v>
      </c>
    </row>
    <row r="8" spans="1:4" ht="12" customHeight="1" x14ac:dyDescent="0.25">
      <c r="A8" s="121" t="s">
        <v>3</v>
      </c>
      <c r="B8" s="34"/>
      <c r="C8" s="368"/>
      <c r="D8" s="201" t="s">
        <v>4</v>
      </c>
    </row>
    <row r="9" spans="1:4" ht="12" customHeight="1" x14ac:dyDescent="0.25">
      <c r="A9" s="121" t="s">
        <v>5</v>
      </c>
      <c r="B9" s="34"/>
      <c r="C9" s="369"/>
      <c r="D9" s="201" t="s">
        <v>6</v>
      </c>
    </row>
    <row r="10" spans="1:4" ht="12" customHeight="1" x14ac:dyDescent="0.25">
      <c r="A10" s="121" t="s">
        <v>7</v>
      </c>
      <c r="B10" s="34"/>
      <c r="C10" s="368"/>
      <c r="D10" s="123" t="s">
        <v>8</v>
      </c>
    </row>
    <row r="11" spans="1:4" ht="12" customHeight="1" x14ac:dyDescent="0.25">
      <c r="A11" s="121" t="s">
        <v>9</v>
      </c>
      <c r="B11" s="34"/>
      <c r="C11" s="368"/>
      <c r="D11" s="123" t="s">
        <v>10</v>
      </c>
    </row>
    <row r="12" spans="1:4" ht="18.75" customHeight="1" x14ac:dyDescent="0.25">
      <c r="A12" s="168" t="s">
        <v>11</v>
      </c>
      <c r="B12" s="328">
        <f>B7+B8-B9+B10-B11</f>
        <v>3843</v>
      </c>
      <c r="C12" s="164">
        <f>C7+C8-C9+C10-C11</f>
        <v>98.972622000000001</v>
      </c>
      <c r="D12" s="206" t="s">
        <v>12</v>
      </c>
    </row>
    <row r="13" spans="1:4" ht="18" customHeight="1" x14ac:dyDescent="0.25">
      <c r="A13" s="168" t="s">
        <v>13</v>
      </c>
      <c r="B13" s="328">
        <f>SUM(B14:B22)</f>
        <v>1918</v>
      </c>
      <c r="C13" s="164">
        <f>SUM(C14:C22)</f>
        <v>49.396172</v>
      </c>
      <c r="D13" s="206" t="s">
        <v>14</v>
      </c>
    </row>
    <row r="14" spans="1:4" ht="12" customHeight="1" x14ac:dyDescent="0.25">
      <c r="A14" s="126" t="s">
        <v>15</v>
      </c>
      <c r="B14" s="38"/>
      <c r="C14" s="370"/>
      <c r="D14" s="127" t="s">
        <v>16</v>
      </c>
    </row>
    <row r="15" spans="1:4" ht="12" customHeight="1" x14ac:dyDescent="0.25">
      <c r="A15" s="128" t="s">
        <v>83</v>
      </c>
      <c r="B15" s="39"/>
      <c r="C15" s="371"/>
      <c r="D15" s="129" t="s">
        <v>101</v>
      </c>
    </row>
    <row r="16" spans="1:4" ht="12" customHeight="1" x14ac:dyDescent="0.25">
      <c r="A16" s="126" t="s">
        <v>18</v>
      </c>
      <c r="B16" s="376">
        <v>1918</v>
      </c>
      <c r="C16" s="370">
        <v>49.396172</v>
      </c>
      <c r="D16" s="127" t="s">
        <v>19</v>
      </c>
    </row>
    <row r="17" spans="1:4" ht="12" customHeight="1" x14ac:dyDescent="0.25">
      <c r="A17" s="126" t="s">
        <v>20</v>
      </c>
      <c r="B17" s="38"/>
      <c r="C17" s="372"/>
      <c r="D17" s="127" t="s">
        <v>21</v>
      </c>
    </row>
    <row r="18" spans="1:4" ht="12" customHeight="1" x14ac:dyDescent="0.25">
      <c r="A18" s="126" t="s">
        <v>22</v>
      </c>
      <c r="B18" s="38"/>
      <c r="C18" s="373"/>
      <c r="D18" s="127" t="s">
        <v>23</v>
      </c>
    </row>
    <row r="19" spans="1:4" ht="12" customHeight="1" x14ac:dyDescent="0.25">
      <c r="A19" s="126" t="s">
        <v>24</v>
      </c>
      <c r="B19" s="38"/>
      <c r="C19" s="373"/>
      <c r="D19" s="127" t="s">
        <v>25</v>
      </c>
    </row>
    <row r="20" spans="1:4" ht="12" customHeight="1" x14ac:dyDescent="0.25">
      <c r="A20" s="126" t="s">
        <v>26</v>
      </c>
      <c r="B20" s="38"/>
      <c r="C20" s="373"/>
      <c r="D20" s="127" t="s">
        <v>27</v>
      </c>
    </row>
    <row r="21" spans="1:4" ht="12" customHeight="1" x14ac:dyDescent="0.25">
      <c r="A21" s="126" t="s">
        <v>28</v>
      </c>
      <c r="B21" s="38"/>
      <c r="C21" s="373"/>
      <c r="D21" s="127" t="s">
        <v>29</v>
      </c>
    </row>
    <row r="22" spans="1:4" ht="12" customHeight="1" x14ac:dyDescent="0.25">
      <c r="A22" s="126" t="s">
        <v>80</v>
      </c>
      <c r="B22" s="38"/>
      <c r="C22" s="373"/>
      <c r="D22" s="127" t="s">
        <v>81</v>
      </c>
    </row>
    <row r="23" spans="1:4" ht="18" customHeight="1" x14ac:dyDescent="0.25">
      <c r="A23" s="168" t="s">
        <v>32</v>
      </c>
      <c r="B23" s="329">
        <f>SUM(B24:B32)</f>
        <v>0</v>
      </c>
      <c r="C23" s="374">
        <f>SUM(C24:C32)</f>
        <v>0</v>
      </c>
      <c r="D23" s="206" t="s">
        <v>33</v>
      </c>
    </row>
    <row r="24" spans="1:4" ht="12" customHeight="1" x14ac:dyDescent="0.25">
      <c r="A24" s="126" t="s">
        <v>15</v>
      </c>
      <c r="B24" s="38"/>
      <c r="C24" s="373"/>
      <c r="D24" s="127" t="s">
        <v>16</v>
      </c>
    </row>
    <row r="25" spans="1:4" ht="12" customHeight="1" x14ac:dyDescent="0.25">
      <c r="A25" s="128" t="s">
        <v>83</v>
      </c>
      <c r="B25" s="39"/>
      <c r="C25" s="373"/>
      <c r="D25" s="129" t="s">
        <v>101</v>
      </c>
    </row>
    <row r="26" spans="1:4" ht="12" customHeight="1" x14ac:dyDescent="0.25">
      <c r="A26" s="126" t="s">
        <v>18</v>
      </c>
      <c r="B26" s="38"/>
      <c r="C26" s="373"/>
      <c r="D26" s="127" t="s">
        <v>19</v>
      </c>
    </row>
    <row r="27" spans="1:4" ht="12" customHeight="1" x14ac:dyDescent="0.25">
      <c r="A27" s="126" t="s">
        <v>20</v>
      </c>
      <c r="B27" s="38"/>
      <c r="C27" s="373"/>
      <c r="D27" s="127" t="s">
        <v>21</v>
      </c>
    </row>
    <row r="28" spans="1:4" ht="12" customHeight="1" x14ac:dyDescent="0.25">
      <c r="A28" s="126" t="s">
        <v>35</v>
      </c>
      <c r="B28" s="38"/>
      <c r="C28" s="373"/>
      <c r="D28" s="127" t="s">
        <v>23</v>
      </c>
    </row>
    <row r="29" spans="1:4" ht="12" customHeight="1" x14ac:dyDescent="0.25">
      <c r="A29" s="126" t="s">
        <v>24</v>
      </c>
      <c r="B29" s="38"/>
      <c r="C29" s="373"/>
      <c r="D29" s="127" t="s">
        <v>25</v>
      </c>
    </row>
    <row r="30" spans="1:4" ht="12" customHeight="1" x14ac:dyDescent="0.25">
      <c r="A30" s="126" t="s">
        <v>36</v>
      </c>
      <c r="B30" s="38"/>
      <c r="C30" s="373"/>
      <c r="D30" s="127" t="s">
        <v>27</v>
      </c>
    </row>
    <row r="31" spans="1:4" ht="12" customHeight="1" x14ac:dyDescent="0.25">
      <c r="A31" s="126" t="s">
        <v>28</v>
      </c>
      <c r="B31" s="38"/>
      <c r="C31" s="373"/>
      <c r="D31" s="127" t="s">
        <v>29</v>
      </c>
    </row>
    <row r="32" spans="1:4" ht="12" customHeight="1" x14ac:dyDescent="0.25">
      <c r="A32" s="126" t="s">
        <v>80</v>
      </c>
      <c r="B32" s="38"/>
      <c r="C32" s="373"/>
      <c r="D32" s="127" t="s">
        <v>81</v>
      </c>
    </row>
    <row r="33" spans="1:4" ht="15" customHeight="1" x14ac:dyDescent="0.25">
      <c r="A33" s="169" t="s">
        <v>37</v>
      </c>
      <c r="B33" s="329">
        <f>B34+B35+B36</f>
        <v>0</v>
      </c>
      <c r="C33" s="374">
        <f>C34+C35+C36</f>
        <v>0</v>
      </c>
      <c r="D33" s="212" t="s">
        <v>38</v>
      </c>
    </row>
    <row r="34" spans="1:4" ht="12" customHeight="1" x14ac:dyDescent="0.25">
      <c r="A34" s="128" t="s">
        <v>41</v>
      </c>
      <c r="B34" s="39"/>
      <c r="C34" s="373"/>
      <c r="D34" s="129" t="s">
        <v>42</v>
      </c>
    </row>
    <row r="35" spans="1:4" ht="12" customHeight="1" x14ac:dyDescent="0.25">
      <c r="A35" s="126" t="s">
        <v>39</v>
      </c>
      <c r="B35" s="38"/>
      <c r="C35" s="373"/>
      <c r="D35" s="127" t="s">
        <v>40</v>
      </c>
    </row>
    <row r="36" spans="1:4" ht="12" customHeight="1" x14ac:dyDescent="0.25">
      <c r="A36" s="128" t="s">
        <v>43</v>
      </c>
      <c r="B36" s="39"/>
      <c r="C36" s="373"/>
      <c r="D36" s="129" t="s">
        <v>44</v>
      </c>
    </row>
    <row r="37" spans="1:4" ht="20.100000000000001" customHeight="1" x14ac:dyDescent="0.25">
      <c r="A37" s="170" t="s">
        <v>45</v>
      </c>
      <c r="B37" s="346">
        <f>SUM(B38:B46)</f>
        <v>0</v>
      </c>
      <c r="C37" s="164">
        <f>SUM(C38:C46)</f>
        <v>0</v>
      </c>
      <c r="D37" s="212" t="s">
        <v>46</v>
      </c>
    </row>
    <row r="38" spans="1:4" ht="12" customHeight="1" x14ac:dyDescent="0.25">
      <c r="A38" s="126" t="s">
        <v>47</v>
      </c>
      <c r="B38" s="38"/>
      <c r="C38" s="373"/>
      <c r="D38" s="127" t="s">
        <v>48</v>
      </c>
    </row>
    <row r="39" spans="1:4" ht="12" customHeight="1" x14ac:dyDescent="0.25">
      <c r="A39" s="126" t="s">
        <v>15</v>
      </c>
      <c r="B39" s="38"/>
      <c r="C39" s="373"/>
      <c r="D39" s="127" t="s">
        <v>16</v>
      </c>
    </row>
    <row r="40" spans="1:4" ht="12" customHeight="1" x14ac:dyDescent="0.25">
      <c r="A40" s="128" t="s">
        <v>83</v>
      </c>
      <c r="B40" s="39"/>
      <c r="C40" s="373"/>
      <c r="D40" s="129" t="s">
        <v>101</v>
      </c>
    </row>
    <row r="41" spans="1:4" ht="12" customHeight="1" x14ac:dyDescent="0.25">
      <c r="A41" s="126" t="s">
        <v>18</v>
      </c>
      <c r="B41" s="38"/>
      <c r="C41" s="373"/>
      <c r="D41" s="127" t="s">
        <v>19</v>
      </c>
    </row>
    <row r="42" spans="1:4" ht="12" customHeight="1" x14ac:dyDescent="0.25">
      <c r="A42" s="126" t="s">
        <v>20</v>
      </c>
      <c r="B42" s="38"/>
      <c r="C42" s="373"/>
      <c r="D42" s="127" t="s">
        <v>21</v>
      </c>
    </row>
    <row r="43" spans="1:4" ht="12" customHeight="1" x14ac:dyDescent="0.25">
      <c r="A43" s="126" t="s">
        <v>35</v>
      </c>
      <c r="B43" s="38"/>
      <c r="C43" s="373"/>
      <c r="D43" s="127" t="s">
        <v>23</v>
      </c>
    </row>
    <row r="44" spans="1:4" ht="12" customHeight="1" x14ac:dyDescent="0.25">
      <c r="A44" s="126" t="s">
        <v>26</v>
      </c>
      <c r="B44" s="38"/>
      <c r="C44" s="373"/>
      <c r="D44" s="127" t="s">
        <v>27</v>
      </c>
    </row>
    <row r="45" spans="1:4" ht="12" customHeight="1" x14ac:dyDescent="0.25">
      <c r="A45" s="126" t="s">
        <v>28</v>
      </c>
      <c r="B45" s="38"/>
      <c r="C45" s="373"/>
      <c r="D45" s="127" t="s">
        <v>29</v>
      </c>
    </row>
    <row r="46" spans="1:4" ht="12" customHeight="1" x14ac:dyDescent="0.25">
      <c r="A46" s="126" t="s">
        <v>80</v>
      </c>
      <c r="B46" s="38"/>
      <c r="C46" s="373"/>
      <c r="D46" s="127" t="s">
        <v>81</v>
      </c>
    </row>
    <row r="47" spans="1:4" x14ac:dyDescent="0.25">
      <c r="A47" s="169" t="s">
        <v>49</v>
      </c>
      <c r="B47" s="215"/>
      <c r="C47" s="374"/>
      <c r="D47" s="218" t="s">
        <v>50</v>
      </c>
    </row>
    <row r="48" spans="1:4" ht="18.75" customHeight="1" x14ac:dyDescent="0.25">
      <c r="A48" s="170" t="s">
        <v>51</v>
      </c>
      <c r="B48" s="346">
        <f>B12-B13+B23+B33-B37-B47</f>
        <v>1925</v>
      </c>
      <c r="C48" s="164">
        <f>C12-C13+C23+C33-C37-C47</f>
        <v>49.576450000000001</v>
      </c>
      <c r="D48" s="212" t="s">
        <v>52</v>
      </c>
    </row>
    <row r="49" spans="1:4" x14ac:dyDescent="0.25">
      <c r="A49" s="169" t="s">
        <v>53</v>
      </c>
      <c r="B49" s="329">
        <f>B50+B52</f>
        <v>1925</v>
      </c>
      <c r="C49" s="165">
        <f>C50+C52</f>
        <v>49.576450000000001</v>
      </c>
      <c r="D49" s="218" t="s">
        <v>54</v>
      </c>
    </row>
    <row r="50" spans="1:4" ht="18" customHeight="1" x14ac:dyDescent="0.25">
      <c r="A50" s="170" t="s">
        <v>55</v>
      </c>
      <c r="B50" s="219"/>
      <c r="C50" s="164"/>
      <c r="D50" s="212" t="s">
        <v>56</v>
      </c>
    </row>
    <row r="51" spans="1:4" ht="11.25" customHeight="1" x14ac:dyDescent="0.25">
      <c r="A51" s="171" t="s">
        <v>57</v>
      </c>
      <c r="B51" s="42"/>
      <c r="C51" s="326"/>
      <c r="D51" s="202" t="s">
        <v>58</v>
      </c>
    </row>
    <row r="52" spans="1:4" ht="18.75" customHeight="1" x14ac:dyDescent="0.25">
      <c r="A52" s="170" t="s">
        <v>59</v>
      </c>
      <c r="B52" s="328">
        <f>SUM(B53:B58)</f>
        <v>1925</v>
      </c>
      <c r="C52" s="164">
        <f>SUM(C53:C58)</f>
        <v>49.576450000000001</v>
      </c>
      <c r="D52" s="212" t="s">
        <v>60</v>
      </c>
    </row>
    <row r="53" spans="1:4" ht="12" customHeight="1" x14ac:dyDescent="0.25">
      <c r="A53" s="126" t="s">
        <v>61</v>
      </c>
      <c r="B53" s="377">
        <v>1925</v>
      </c>
      <c r="C53" s="371">
        <v>49.576450000000001</v>
      </c>
      <c r="D53" s="127" t="s">
        <v>62</v>
      </c>
    </row>
    <row r="54" spans="1:4" ht="12" customHeight="1" x14ac:dyDescent="0.25">
      <c r="A54" s="89" t="s">
        <v>63</v>
      </c>
      <c r="B54" s="43"/>
      <c r="C54" s="371"/>
      <c r="D54" s="91" t="s">
        <v>64</v>
      </c>
    </row>
    <row r="55" spans="1:4" ht="12" customHeight="1" x14ac:dyDescent="0.25">
      <c r="A55" s="89" t="s">
        <v>65</v>
      </c>
      <c r="B55" s="43"/>
      <c r="C55" s="371"/>
      <c r="D55" s="91" t="s">
        <v>66</v>
      </c>
    </row>
    <row r="56" spans="1:4" ht="12" customHeight="1" x14ac:dyDescent="0.25">
      <c r="A56" s="89" t="s">
        <v>67</v>
      </c>
      <c r="B56" s="43"/>
      <c r="C56" s="371"/>
      <c r="D56" s="91" t="s">
        <v>68</v>
      </c>
    </row>
    <row r="57" spans="1:4" ht="12" customHeight="1" x14ac:dyDescent="0.25">
      <c r="A57" s="89" t="s">
        <v>69</v>
      </c>
      <c r="B57" s="43"/>
      <c r="C57" s="371"/>
      <c r="D57" s="91" t="s">
        <v>70</v>
      </c>
    </row>
    <row r="58" spans="1:4" ht="12" customHeight="1" x14ac:dyDescent="0.25">
      <c r="A58" s="89" t="s">
        <v>30</v>
      </c>
      <c r="B58" s="43"/>
      <c r="C58" s="371"/>
      <c r="D58" s="91" t="s">
        <v>31</v>
      </c>
    </row>
    <row r="59" spans="1:4" x14ac:dyDescent="0.25">
      <c r="A59" s="169" t="s">
        <v>71</v>
      </c>
      <c r="B59" s="378">
        <f>B48-B49</f>
        <v>0</v>
      </c>
      <c r="C59" s="375">
        <f>C48-C49</f>
        <v>0</v>
      </c>
      <c r="D59" s="218" t="s">
        <v>72</v>
      </c>
    </row>
  </sheetData>
  <mergeCells count="2">
    <mergeCell ref="A5:A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Садржај</vt:lpstr>
      <vt:lpstr>1.1</vt:lpstr>
      <vt:lpstr>1.2</vt:lpstr>
      <vt:lpstr>1.3</vt:lpstr>
      <vt:lpstr>1.4</vt:lpstr>
      <vt:lpstr>1.5</vt:lpstr>
      <vt:lpstr>1.6</vt:lpstr>
      <vt:lpstr>1.6a</vt:lpstr>
      <vt:lpstr>1.7</vt:lpstr>
      <vt:lpstr>2.1</vt:lpstr>
      <vt:lpstr>2.2</vt:lpstr>
      <vt:lpstr>2.3</vt:lpstr>
      <vt:lpstr>2.4</vt:lpstr>
      <vt:lpstr>2.5</vt:lpstr>
      <vt:lpstr>2.6</vt:lpstr>
      <vt:lpstr>3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РЗС РС</cp:lastModifiedBy>
  <cp:lastPrinted>2021-12-16T12:46:09Z</cp:lastPrinted>
  <dcterms:created xsi:type="dcterms:W3CDTF">2017-01-03T12:29:10Z</dcterms:created>
  <dcterms:modified xsi:type="dcterms:W3CDTF">2023-05-26T11:38:08Z</dcterms:modified>
</cp:coreProperties>
</file>