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Bilteni\08_Energetski bilansi\Bilten_Energetski_bilansi_2023\"/>
    </mc:Choice>
  </mc:AlternateContent>
  <bookViews>
    <workbookView xWindow="0" yWindow="0" windowWidth="25200" windowHeight="11850"/>
  </bookViews>
  <sheets>
    <sheet name="Садржај" sheetId="28" r:id="rId1"/>
    <sheet name="1.1" sheetId="27" r:id="rId2"/>
    <sheet name="1.2" sheetId="18" r:id="rId3"/>
    <sheet name="1.3" sheetId="21" r:id="rId4"/>
    <sheet name="1.4" sheetId="22" r:id="rId5"/>
    <sheet name="1.5" sheetId="23" r:id="rId6"/>
    <sheet name="1.6" sheetId="24" r:id="rId7"/>
    <sheet name="1.6a" sheetId="25" r:id="rId8"/>
    <sheet name="1.7" sheetId="26" r:id="rId9"/>
    <sheet name="2.1" sheetId="5" r:id="rId10"/>
    <sheet name="2.2" sheetId="4" r:id="rId11"/>
    <sheet name="2.3" sheetId="6" r:id="rId12"/>
    <sheet name="2.4" sheetId="7" r:id="rId13"/>
    <sheet name="2.5" sheetId="8" r:id="rId14"/>
    <sheet name="2.6" sheetId="9" r:id="rId15"/>
    <sheet name="3.1" sheetId="10" r:id="rId16"/>
  </sheets>
  <calcPr calcId="162913"/>
</workbook>
</file>

<file path=xl/calcChain.xml><?xml version="1.0" encoding="utf-8"?>
<calcChain xmlns="http://schemas.openxmlformats.org/spreadsheetml/2006/main">
  <c r="B51" i="7" l="1"/>
  <c r="B48" i="7" s="1"/>
  <c r="C51" i="7"/>
  <c r="C48" i="7" s="1"/>
  <c r="D51" i="7"/>
  <c r="D48" i="7" s="1"/>
  <c r="E51" i="7"/>
  <c r="E48" i="7" s="1"/>
  <c r="F51" i="7"/>
  <c r="F48" i="7" s="1"/>
  <c r="B36" i="7"/>
  <c r="C36" i="7"/>
  <c r="D36" i="7"/>
  <c r="E36" i="7"/>
  <c r="F36" i="7"/>
  <c r="B32" i="7"/>
  <c r="C32" i="7"/>
  <c r="D32" i="7"/>
  <c r="E32" i="7"/>
  <c r="F32" i="7"/>
  <c r="B22" i="7"/>
  <c r="C22" i="7"/>
  <c r="D22" i="7"/>
  <c r="E22" i="7"/>
  <c r="F22" i="7"/>
  <c r="B11" i="7"/>
  <c r="C11" i="7"/>
  <c r="D11" i="7"/>
  <c r="E11" i="7"/>
  <c r="E47" i="7" s="1"/>
  <c r="F11" i="7"/>
  <c r="F47" i="7" s="1"/>
  <c r="F58" i="7" s="1"/>
  <c r="B12" i="7"/>
  <c r="C12" i="7"/>
  <c r="D12" i="7"/>
  <c r="E12" i="7"/>
  <c r="F12" i="7"/>
  <c r="B51" i="6"/>
  <c r="B48" i="6" s="1"/>
  <c r="C51" i="6"/>
  <c r="C48" i="6" s="1"/>
  <c r="D51" i="6"/>
  <c r="D48" i="6"/>
  <c r="B36" i="6"/>
  <c r="C36" i="6"/>
  <c r="D36" i="6"/>
  <c r="B32" i="6"/>
  <c r="C32" i="6"/>
  <c r="D32" i="6"/>
  <c r="B22" i="6"/>
  <c r="C22" i="6"/>
  <c r="D22" i="6"/>
  <c r="B11" i="6"/>
  <c r="C11" i="6"/>
  <c r="C47" i="6" s="1"/>
  <c r="D11" i="6"/>
  <c r="D47" i="6" s="1"/>
  <c r="D58" i="6" s="1"/>
  <c r="B12" i="6"/>
  <c r="C12" i="6"/>
  <c r="D12" i="6"/>
  <c r="B51" i="4"/>
  <c r="B48" i="4" s="1"/>
  <c r="C51" i="4"/>
  <c r="C48" i="4" s="1"/>
  <c r="D51" i="4"/>
  <c r="D48" i="4" s="1"/>
  <c r="E51" i="4"/>
  <c r="E48" i="4"/>
  <c r="B36" i="4"/>
  <c r="C36" i="4"/>
  <c r="D36" i="4"/>
  <c r="E36" i="4"/>
  <c r="B32" i="4"/>
  <c r="C32" i="4"/>
  <c r="D32" i="4"/>
  <c r="E32" i="4"/>
  <c r="B22" i="4"/>
  <c r="C22" i="4"/>
  <c r="C47" i="4" s="1"/>
  <c r="D22" i="4"/>
  <c r="E22" i="4"/>
  <c r="B11" i="4"/>
  <c r="C11" i="4"/>
  <c r="D11" i="4"/>
  <c r="E11" i="4"/>
  <c r="E47" i="4" s="1"/>
  <c r="E58" i="4" s="1"/>
  <c r="B12" i="4"/>
  <c r="C12" i="4"/>
  <c r="D12" i="4"/>
  <c r="E12" i="4"/>
  <c r="B51" i="5"/>
  <c r="B48" i="5" s="1"/>
  <c r="C51" i="5"/>
  <c r="C48" i="5" s="1"/>
  <c r="D51" i="5"/>
  <c r="D48" i="5" s="1"/>
  <c r="E51" i="5"/>
  <c r="E48" i="5" s="1"/>
  <c r="F51" i="5"/>
  <c r="F48" i="5" s="1"/>
  <c r="G51" i="5"/>
  <c r="G48" i="5" s="1"/>
  <c r="B36" i="5"/>
  <c r="C36" i="5"/>
  <c r="D36" i="5"/>
  <c r="E36" i="5"/>
  <c r="F36" i="5"/>
  <c r="G36" i="5"/>
  <c r="B32" i="5"/>
  <c r="C32" i="5"/>
  <c r="D32" i="5"/>
  <c r="E32" i="5"/>
  <c r="F32" i="5"/>
  <c r="G32" i="5"/>
  <c r="B22" i="5"/>
  <c r="C22" i="5"/>
  <c r="D22" i="5"/>
  <c r="E22" i="5"/>
  <c r="F22" i="5"/>
  <c r="G22" i="5"/>
  <c r="B11" i="5"/>
  <c r="C11" i="5"/>
  <c r="D11" i="5"/>
  <c r="E11" i="5"/>
  <c r="F11" i="5"/>
  <c r="G11" i="5"/>
  <c r="B12" i="5"/>
  <c r="C12" i="5"/>
  <c r="D12" i="5"/>
  <c r="E12" i="5"/>
  <c r="F12" i="5"/>
  <c r="G12" i="5"/>
  <c r="D47" i="7" l="1"/>
  <c r="D58" i="7" s="1"/>
  <c r="B47" i="7"/>
  <c r="B58" i="7" s="1"/>
  <c r="C47" i="7"/>
  <c r="B47" i="6"/>
  <c r="B58" i="6" s="1"/>
  <c r="E58" i="7"/>
  <c r="C58" i="7"/>
  <c r="C58" i="6"/>
  <c r="D47" i="4"/>
  <c r="D58" i="4" s="1"/>
  <c r="C58" i="4"/>
  <c r="B47" i="4"/>
  <c r="B58" i="4" s="1"/>
  <c r="F47" i="5"/>
  <c r="F58" i="5" s="1"/>
  <c r="E47" i="5"/>
  <c r="E58" i="5" s="1"/>
  <c r="G47" i="5"/>
  <c r="G58" i="5" s="1"/>
  <c r="D47" i="5"/>
  <c r="D58" i="5" s="1"/>
  <c r="C47" i="5"/>
  <c r="C58" i="5" s="1"/>
  <c r="B47" i="5"/>
  <c r="B58" i="5" s="1"/>
  <c r="B51" i="8"/>
  <c r="B48" i="8" s="1"/>
  <c r="B36" i="8"/>
  <c r="B32" i="8"/>
  <c r="B22" i="8"/>
  <c r="B12" i="8"/>
  <c r="B11" i="8"/>
  <c r="B47" i="8" s="1"/>
  <c r="B58" i="8" s="1"/>
  <c r="G11" i="7"/>
  <c r="H11" i="7"/>
  <c r="I11" i="7"/>
  <c r="J11" i="7"/>
  <c r="K11" i="7"/>
  <c r="L11" i="7"/>
  <c r="M11" i="7"/>
  <c r="N11" i="7"/>
  <c r="O11" i="7"/>
  <c r="P11" i="7"/>
  <c r="Q11" i="7"/>
  <c r="G12" i="7"/>
  <c r="H12" i="7"/>
  <c r="I12" i="7"/>
  <c r="J12" i="7"/>
  <c r="K12" i="7"/>
  <c r="L12" i="7"/>
  <c r="M12" i="7"/>
  <c r="N12" i="7"/>
  <c r="O12" i="7"/>
  <c r="P12" i="7"/>
  <c r="Q12" i="7"/>
  <c r="G22" i="7"/>
  <c r="H22" i="7"/>
  <c r="I22" i="7"/>
  <c r="J22" i="7"/>
  <c r="K22" i="7"/>
  <c r="L22" i="7"/>
  <c r="M22" i="7"/>
  <c r="N22" i="7"/>
  <c r="O22" i="7"/>
  <c r="P22" i="7"/>
  <c r="Q22" i="7"/>
  <c r="G32" i="7"/>
  <c r="H32" i="7"/>
  <c r="I32" i="7"/>
  <c r="J32" i="7"/>
  <c r="K32" i="7"/>
  <c r="L32" i="7"/>
  <c r="M32" i="7"/>
  <c r="N32" i="7"/>
  <c r="N47" i="7" s="1"/>
  <c r="O32" i="7"/>
  <c r="P32" i="7"/>
  <c r="Q32" i="7"/>
  <c r="G36" i="7"/>
  <c r="H36" i="7"/>
  <c r="I36" i="7"/>
  <c r="J36" i="7"/>
  <c r="K36" i="7"/>
  <c r="L36" i="7"/>
  <c r="M36" i="7"/>
  <c r="N36" i="7"/>
  <c r="O36" i="7"/>
  <c r="P36" i="7"/>
  <c r="Q36" i="7"/>
  <c r="J48" i="7"/>
  <c r="K48" i="7"/>
  <c r="G51" i="7"/>
  <c r="G48" i="7" s="1"/>
  <c r="H51" i="7"/>
  <c r="H48" i="7" s="1"/>
  <c r="I51" i="7"/>
  <c r="I48" i="7" s="1"/>
  <c r="J51" i="7"/>
  <c r="K51" i="7"/>
  <c r="L51" i="7"/>
  <c r="L48" i="7" s="1"/>
  <c r="M51" i="7"/>
  <c r="M48" i="7" s="1"/>
  <c r="N51" i="7"/>
  <c r="N48" i="7" s="1"/>
  <c r="O51" i="7"/>
  <c r="O48" i="7" s="1"/>
  <c r="P51" i="7"/>
  <c r="P48" i="7" s="1"/>
  <c r="Q51" i="7"/>
  <c r="Q48" i="7" s="1"/>
  <c r="Q47" i="7" l="1"/>
  <c r="L47" i="7"/>
  <c r="O47" i="7"/>
  <c r="G47" i="7"/>
  <c r="G58" i="7" s="1"/>
  <c r="J47" i="7"/>
  <c r="M47" i="7"/>
  <c r="P47" i="7"/>
  <c r="H47" i="7"/>
  <c r="H58" i="7" s="1"/>
  <c r="K47" i="7"/>
  <c r="I47" i="7"/>
  <c r="G51" i="8"/>
  <c r="G48" i="8" s="1"/>
  <c r="F51" i="8"/>
  <c r="F48" i="8" s="1"/>
  <c r="E51" i="8"/>
  <c r="E48" i="8" s="1"/>
  <c r="D51" i="8"/>
  <c r="D48" i="8" s="1"/>
  <c r="C51" i="8"/>
  <c r="C48" i="8" s="1"/>
  <c r="G36" i="8"/>
  <c r="F36" i="8"/>
  <c r="E36" i="8"/>
  <c r="D36" i="8"/>
  <c r="C36" i="8"/>
  <c r="G32" i="8"/>
  <c r="F32" i="8"/>
  <c r="E32" i="8"/>
  <c r="D32" i="8"/>
  <c r="C32" i="8"/>
  <c r="G22" i="8"/>
  <c r="F22" i="8"/>
  <c r="E22" i="8"/>
  <c r="D22" i="8"/>
  <c r="C22" i="8"/>
  <c r="G12" i="8"/>
  <c r="F12" i="8"/>
  <c r="E12" i="8"/>
  <c r="D12" i="8"/>
  <c r="C12" i="8"/>
  <c r="G11" i="8"/>
  <c r="F11" i="8"/>
  <c r="E11" i="8"/>
  <c r="E47" i="8" s="1"/>
  <c r="D11" i="8"/>
  <c r="C11" i="8"/>
  <c r="C47" i="8" s="1"/>
  <c r="C58" i="8" s="1"/>
  <c r="I51" i="6"/>
  <c r="I48" i="6" s="1"/>
  <c r="H51" i="6"/>
  <c r="H48" i="6" s="1"/>
  <c r="G51" i="6"/>
  <c r="G48" i="6" s="1"/>
  <c r="F51" i="6"/>
  <c r="E51" i="6"/>
  <c r="E48" i="6" s="1"/>
  <c r="F48" i="6"/>
  <c r="I36" i="6"/>
  <c r="H36" i="6"/>
  <c r="G36" i="6"/>
  <c r="F36" i="6"/>
  <c r="E36" i="6"/>
  <c r="I32" i="6"/>
  <c r="H32" i="6"/>
  <c r="G32" i="6"/>
  <c r="F32" i="6"/>
  <c r="E32" i="6"/>
  <c r="I22" i="6"/>
  <c r="H22" i="6"/>
  <c r="G22" i="6"/>
  <c r="F22" i="6"/>
  <c r="E22" i="6"/>
  <c r="I12" i="6"/>
  <c r="H12" i="6"/>
  <c r="G12" i="6"/>
  <c r="F12" i="6"/>
  <c r="E12" i="6"/>
  <c r="I11" i="6"/>
  <c r="H11" i="6"/>
  <c r="G11" i="6"/>
  <c r="F11" i="6"/>
  <c r="E11" i="6"/>
  <c r="D47" i="8" l="1"/>
  <c r="D58" i="8" s="1"/>
  <c r="F47" i="8"/>
  <c r="I47" i="6"/>
  <c r="I58" i="6" s="1"/>
  <c r="F47" i="6"/>
  <c r="F58" i="6" s="1"/>
  <c r="G47" i="8"/>
  <c r="G58" i="8" s="1"/>
  <c r="E58" i="8"/>
  <c r="F58" i="8"/>
  <c r="I58" i="7"/>
  <c r="K58" i="7"/>
  <c r="J58" i="7"/>
  <c r="E47" i="6"/>
  <c r="E58" i="6" s="1"/>
  <c r="G47" i="6"/>
  <c r="G58" i="6" s="1"/>
  <c r="H47" i="6"/>
  <c r="H58" i="6" s="1"/>
  <c r="J51" i="4" l="1"/>
  <c r="J48" i="4" s="1"/>
  <c r="I51" i="4"/>
  <c r="I48" i="4" s="1"/>
  <c r="J36" i="4"/>
  <c r="I36" i="4"/>
  <c r="J32" i="4"/>
  <c r="I32" i="4"/>
  <c r="J22" i="4"/>
  <c r="I22" i="4"/>
  <c r="J12" i="4"/>
  <c r="J47" i="4" s="1"/>
  <c r="I12" i="4"/>
  <c r="J11" i="4"/>
  <c r="I11" i="4"/>
  <c r="I47" i="4" l="1"/>
  <c r="I58" i="4" s="1"/>
  <c r="J58" i="4"/>
  <c r="H51" i="4" l="1"/>
  <c r="H48" i="4" s="1"/>
  <c r="G51" i="4"/>
  <c r="G48" i="4" s="1"/>
  <c r="F51" i="4"/>
  <c r="F48" i="4" s="1"/>
  <c r="H36" i="4"/>
  <c r="G36" i="4"/>
  <c r="F36" i="4"/>
  <c r="H32" i="4"/>
  <c r="G32" i="4"/>
  <c r="F32" i="4"/>
  <c r="H22" i="4"/>
  <c r="G22" i="4"/>
  <c r="F22" i="4"/>
  <c r="H12" i="4"/>
  <c r="G12" i="4"/>
  <c r="F12" i="4"/>
  <c r="H11" i="4"/>
  <c r="G11" i="4"/>
  <c r="F11" i="4"/>
  <c r="L51" i="5"/>
  <c r="L48" i="5" s="1"/>
  <c r="K51" i="5"/>
  <c r="K48" i="5" s="1"/>
  <c r="J51" i="5"/>
  <c r="J48" i="5" s="1"/>
  <c r="I51" i="5"/>
  <c r="I48" i="5" s="1"/>
  <c r="H51" i="5"/>
  <c r="H48" i="5" s="1"/>
  <c r="L36" i="5"/>
  <c r="K36" i="5"/>
  <c r="J36" i="5"/>
  <c r="I36" i="5"/>
  <c r="H36" i="5"/>
  <c r="L32" i="5"/>
  <c r="K32" i="5"/>
  <c r="J32" i="5"/>
  <c r="I32" i="5"/>
  <c r="H32" i="5"/>
  <c r="L22" i="5"/>
  <c r="K22" i="5"/>
  <c r="J22" i="5"/>
  <c r="I22" i="5"/>
  <c r="H22" i="5"/>
  <c r="L12" i="5"/>
  <c r="K12" i="5"/>
  <c r="J12" i="5"/>
  <c r="I12" i="5"/>
  <c r="H12" i="5"/>
  <c r="L11" i="5"/>
  <c r="K11" i="5"/>
  <c r="J11" i="5"/>
  <c r="I11" i="5"/>
  <c r="H11" i="5"/>
  <c r="H47" i="4" l="1"/>
  <c r="H58" i="4" s="1"/>
  <c r="I47" i="5"/>
  <c r="L47" i="5"/>
  <c r="L58" i="5" s="1"/>
  <c r="J47" i="5"/>
  <c r="J58" i="5" s="1"/>
  <c r="G47" i="4"/>
  <c r="G58" i="4" s="1"/>
  <c r="F47" i="4"/>
  <c r="F58" i="4" s="1"/>
  <c r="K47" i="5"/>
  <c r="K58" i="5" s="1"/>
  <c r="I58" i="5"/>
  <c r="H47" i="5"/>
  <c r="H58" i="5" s="1"/>
  <c r="B66" i="24" l="1"/>
  <c r="C66" i="24"/>
  <c r="D66" i="24"/>
  <c r="E66" i="24"/>
  <c r="F66" i="24"/>
  <c r="G66" i="24"/>
  <c r="B5" i="27" l="1"/>
  <c r="B5" i="10" l="1"/>
  <c r="C5" i="10"/>
  <c r="D5" i="10"/>
  <c r="E5" i="10"/>
  <c r="F5" i="10"/>
  <c r="G5" i="10"/>
  <c r="H5" i="10"/>
  <c r="I5" i="10"/>
  <c r="J5" i="10"/>
  <c r="K5" i="10"/>
  <c r="G51" i="9"/>
  <c r="G48" i="9" s="1"/>
  <c r="G36" i="9"/>
  <c r="G32" i="9"/>
  <c r="G22" i="9"/>
  <c r="G12" i="9"/>
  <c r="G11" i="9"/>
  <c r="M51" i="8"/>
  <c r="M48" i="8" s="1"/>
  <c r="M36" i="8"/>
  <c r="M32" i="8"/>
  <c r="M22" i="8"/>
  <c r="M12" i="8"/>
  <c r="O51" i="6"/>
  <c r="O48" i="6" s="1"/>
  <c r="O36" i="6"/>
  <c r="O32" i="6"/>
  <c r="O22" i="6"/>
  <c r="O12" i="6"/>
  <c r="O11" i="6"/>
  <c r="P51" i="4"/>
  <c r="P48" i="4"/>
  <c r="P36" i="4"/>
  <c r="P32" i="4"/>
  <c r="P22" i="4"/>
  <c r="P12" i="4"/>
  <c r="P11" i="4"/>
  <c r="R51" i="5"/>
  <c r="R48" i="5" s="1"/>
  <c r="R36" i="5"/>
  <c r="R32" i="5"/>
  <c r="R22" i="5"/>
  <c r="R12" i="5"/>
  <c r="R11" i="5"/>
  <c r="G47" i="9" l="1"/>
  <c r="G58" i="9" s="1"/>
  <c r="O47" i="6"/>
  <c r="O58" i="6" s="1"/>
  <c r="R47" i="5"/>
  <c r="R58" i="5" s="1"/>
  <c r="Q58" i="7"/>
  <c r="P47" i="4"/>
  <c r="P58" i="4" s="1"/>
  <c r="B56" i="27" l="1"/>
  <c r="B55" i="27"/>
  <c r="B54" i="27"/>
  <c r="B53" i="27"/>
  <c r="B52" i="27"/>
  <c r="B51" i="27"/>
  <c r="J50" i="27"/>
  <c r="J47" i="27" s="1"/>
  <c r="I50" i="27"/>
  <c r="I47" i="27" s="1"/>
  <c r="H50" i="27"/>
  <c r="G50" i="27"/>
  <c r="F50" i="27"/>
  <c r="E50" i="27"/>
  <c r="D50" i="27"/>
  <c r="C50" i="27"/>
  <c r="C47" i="27" s="1"/>
  <c r="B49" i="27"/>
  <c r="B48" i="27"/>
  <c r="H47" i="27"/>
  <c r="G47" i="27"/>
  <c r="F47" i="27"/>
  <c r="E47" i="27"/>
  <c r="D47" i="27"/>
  <c r="B45" i="27"/>
  <c r="B44" i="27"/>
  <c r="B43" i="27"/>
  <c r="B42" i="27"/>
  <c r="B41" i="27"/>
  <c r="B40" i="27"/>
  <c r="B39" i="27"/>
  <c r="B38" i="27"/>
  <c r="B37" i="27"/>
  <c r="B36" i="27"/>
  <c r="J35" i="27"/>
  <c r="I35" i="27"/>
  <c r="H35" i="27"/>
  <c r="G35" i="27"/>
  <c r="F35" i="27"/>
  <c r="E35" i="27"/>
  <c r="D35" i="27"/>
  <c r="C35" i="27"/>
  <c r="B34" i="27"/>
  <c r="B33" i="27"/>
  <c r="B32" i="27"/>
  <c r="J31" i="27"/>
  <c r="I31" i="27"/>
  <c r="H31" i="27"/>
  <c r="G31" i="27"/>
  <c r="F31" i="27"/>
  <c r="F46" i="27" s="1"/>
  <c r="F57" i="27" s="1"/>
  <c r="E31" i="27"/>
  <c r="D31" i="27"/>
  <c r="C31" i="27"/>
  <c r="B30" i="27"/>
  <c r="B29" i="27"/>
  <c r="B28" i="27"/>
  <c r="B27" i="27"/>
  <c r="B26" i="27"/>
  <c r="B25" i="27"/>
  <c r="B24" i="27"/>
  <c r="B23" i="27"/>
  <c r="B22" i="27"/>
  <c r="J21" i="27"/>
  <c r="I21" i="27"/>
  <c r="H21" i="27"/>
  <c r="G21" i="27"/>
  <c r="F21" i="27"/>
  <c r="E21" i="27"/>
  <c r="D21" i="27"/>
  <c r="C21" i="27"/>
  <c r="B20" i="27"/>
  <c r="B19" i="27"/>
  <c r="B18" i="27"/>
  <c r="B17" i="27"/>
  <c r="B16" i="27"/>
  <c r="B15" i="27"/>
  <c r="B14" i="27"/>
  <c r="B13" i="27"/>
  <c r="B12" i="27"/>
  <c r="J11" i="27"/>
  <c r="I11" i="27"/>
  <c r="H11" i="27"/>
  <c r="G11" i="27"/>
  <c r="F11" i="27"/>
  <c r="E11" i="27"/>
  <c r="D11" i="27"/>
  <c r="C11" i="27"/>
  <c r="J10" i="27"/>
  <c r="J46" i="27" s="1"/>
  <c r="I10" i="27"/>
  <c r="H10" i="27"/>
  <c r="G10" i="27"/>
  <c r="F10" i="27"/>
  <c r="E10" i="27"/>
  <c r="D10" i="27"/>
  <c r="C10" i="27"/>
  <c r="B9" i="27"/>
  <c r="B8" i="27"/>
  <c r="B7" i="27"/>
  <c r="B6" i="27"/>
  <c r="C51" i="26"/>
  <c r="C48" i="26" s="1"/>
  <c r="B51" i="26"/>
  <c r="B48" i="26"/>
  <c r="C36" i="26"/>
  <c r="B36" i="26"/>
  <c r="C32" i="26"/>
  <c r="B32" i="26"/>
  <c r="C22" i="26"/>
  <c r="B22" i="26"/>
  <c r="C12" i="26"/>
  <c r="B12" i="26"/>
  <c r="C11" i="26"/>
  <c r="B11" i="26"/>
  <c r="B47" i="26" s="1"/>
  <c r="B58" i="26" s="1"/>
  <c r="G107" i="25"/>
  <c r="G104" i="25" s="1"/>
  <c r="F107" i="25"/>
  <c r="F104" i="25" s="1"/>
  <c r="E107" i="25"/>
  <c r="E104" i="25" s="1"/>
  <c r="D107" i="25"/>
  <c r="D104" i="25" s="1"/>
  <c r="C107" i="25"/>
  <c r="C104" i="25" s="1"/>
  <c r="B107" i="25"/>
  <c r="B104" i="25" s="1"/>
  <c r="G92" i="25"/>
  <c r="F92" i="25"/>
  <c r="E92" i="25"/>
  <c r="D92" i="25"/>
  <c r="C92" i="25"/>
  <c r="B92" i="25"/>
  <c r="G88" i="25"/>
  <c r="F88" i="25"/>
  <c r="E88" i="25"/>
  <c r="D88" i="25"/>
  <c r="C88" i="25"/>
  <c r="B88" i="25"/>
  <c r="G78" i="25"/>
  <c r="F78" i="25"/>
  <c r="E78" i="25"/>
  <c r="D78" i="25"/>
  <c r="C78" i="25"/>
  <c r="B78" i="25"/>
  <c r="G68" i="25"/>
  <c r="F68" i="25"/>
  <c r="E68" i="25"/>
  <c r="D68" i="25"/>
  <c r="C68" i="25"/>
  <c r="B68" i="25"/>
  <c r="G67" i="25"/>
  <c r="F67" i="25"/>
  <c r="E67" i="25"/>
  <c r="D67" i="25"/>
  <c r="C67" i="25"/>
  <c r="B67" i="25"/>
  <c r="G50" i="25"/>
  <c r="G47" i="25" s="1"/>
  <c r="F50" i="25"/>
  <c r="F47" i="25" s="1"/>
  <c r="E50" i="25"/>
  <c r="E47" i="25" s="1"/>
  <c r="D50" i="25"/>
  <c r="D47" i="25" s="1"/>
  <c r="C50" i="25"/>
  <c r="C47" i="25" s="1"/>
  <c r="B50" i="25"/>
  <c r="B47" i="25" s="1"/>
  <c r="G35" i="25"/>
  <c r="F35" i="25"/>
  <c r="E35" i="25"/>
  <c r="D35" i="25"/>
  <c r="C35" i="25"/>
  <c r="B35" i="25"/>
  <c r="G31" i="25"/>
  <c r="F31" i="25"/>
  <c r="E31" i="25"/>
  <c r="D31" i="25"/>
  <c r="C31" i="25"/>
  <c r="B31" i="25"/>
  <c r="G21" i="25"/>
  <c r="F21" i="25"/>
  <c r="E21" i="25"/>
  <c r="D21" i="25"/>
  <c r="C21" i="25"/>
  <c r="B21" i="25"/>
  <c r="G11" i="25"/>
  <c r="F11" i="25"/>
  <c r="E11" i="25"/>
  <c r="D11" i="25"/>
  <c r="C11" i="25"/>
  <c r="B11" i="25"/>
  <c r="G10" i="25"/>
  <c r="F10" i="25"/>
  <c r="E10" i="25"/>
  <c r="D10" i="25"/>
  <c r="C10" i="25"/>
  <c r="B10" i="25"/>
  <c r="G106" i="24"/>
  <c r="G103" i="24" s="1"/>
  <c r="F106" i="24"/>
  <c r="F103" i="24" s="1"/>
  <c r="E106" i="24"/>
  <c r="E103" i="24" s="1"/>
  <c r="D106" i="24"/>
  <c r="D103" i="24" s="1"/>
  <c r="C106" i="24"/>
  <c r="C103" i="24" s="1"/>
  <c r="B106" i="24"/>
  <c r="B103" i="24" s="1"/>
  <c r="G91" i="24"/>
  <c r="F91" i="24"/>
  <c r="E91" i="24"/>
  <c r="D91" i="24"/>
  <c r="C91" i="24"/>
  <c r="B91" i="24"/>
  <c r="G87" i="24"/>
  <c r="F87" i="24"/>
  <c r="E87" i="24"/>
  <c r="D87" i="24"/>
  <c r="C87" i="24"/>
  <c r="B87" i="24"/>
  <c r="G77" i="24"/>
  <c r="F77" i="24"/>
  <c r="E77" i="24"/>
  <c r="D77" i="24"/>
  <c r="C77" i="24"/>
  <c r="B77" i="24"/>
  <c r="G67" i="24"/>
  <c r="F67" i="24"/>
  <c r="E67" i="24"/>
  <c r="D67" i="24"/>
  <c r="C67" i="24"/>
  <c r="B67" i="24"/>
  <c r="G49" i="24"/>
  <c r="G46" i="24" s="1"/>
  <c r="F49" i="24"/>
  <c r="F46" i="24" s="1"/>
  <c r="E49" i="24"/>
  <c r="E46" i="24" s="1"/>
  <c r="D49" i="24"/>
  <c r="D46" i="24" s="1"/>
  <c r="C49" i="24"/>
  <c r="C46" i="24" s="1"/>
  <c r="B49" i="24"/>
  <c r="B46" i="24" s="1"/>
  <c r="G34" i="24"/>
  <c r="F34" i="24"/>
  <c r="E34" i="24"/>
  <c r="D34" i="24"/>
  <c r="C34" i="24"/>
  <c r="B34" i="24"/>
  <c r="G30" i="24"/>
  <c r="F30" i="24"/>
  <c r="E30" i="24"/>
  <c r="D30" i="24"/>
  <c r="C30" i="24"/>
  <c r="B30" i="24"/>
  <c r="G20" i="24"/>
  <c r="F20" i="24"/>
  <c r="E20" i="24"/>
  <c r="D20" i="24"/>
  <c r="C20" i="24"/>
  <c r="B20" i="24"/>
  <c r="G10" i="24"/>
  <c r="F10" i="24"/>
  <c r="E10" i="24"/>
  <c r="D10" i="24"/>
  <c r="C10" i="24"/>
  <c r="B10" i="24"/>
  <c r="G9" i="24"/>
  <c r="F9" i="24"/>
  <c r="E9" i="24"/>
  <c r="D9" i="24"/>
  <c r="C9" i="24"/>
  <c r="B9" i="24"/>
  <c r="C50" i="23"/>
  <c r="C47" i="23" s="1"/>
  <c r="B50" i="23"/>
  <c r="B47" i="23"/>
  <c r="C35" i="23"/>
  <c r="B35" i="23"/>
  <c r="C31" i="23"/>
  <c r="B31" i="23"/>
  <c r="C21" i="23"/>
  <c r="B21" i="23"/>
  <c r="C11" i="23"/>
  <c r="B11" i="23"/>
  <c r="C10" i="23"/>
  <c r="B10" i="23"/>
  <c r="C50" i="22"/>
  <c r="C47" i="22" s="1"/>
  <c r="B50" i="22"/>
  <c r="B47" i="22" s="1"/>
  <c r="C35" i="22"/>
  <c r="B35" i="22"/>
  <c r="C31" i="22"/>
  <c r="B31" i="22"/>
  <c r="C21" i="22"/>
  <c r="B21" i="22"/>
  <c r="C11" i="22"/>
  <c r="B11" i="22"/>
  <c r="C10" i="22"/>
  <c r="B10" i="22"/>
  <c r="B50" i="21"/>
  <c r="B47" i="21" s="1"/>
  <c r="B35" i="21"/>
  <c r="B31" i="21"/>
  <c r="B21" i="21"/>
  <c r="B11" i="21"/>
  <c r="B46" i="21" s="1"/>
  <c r="B10" i="21"/>
  <c r="G50" i="18"/>
  <c r="G47" i="18" s="1"/>
  <c r="F50" i="18"/>
  <c r="F47" i="18" s="1"/>
  <c r="E50" i="18"/>
  <c r="E47" i="18" s="1"/>
  <c r="D50" i="18"/>
  <c r="D47" i="18" s="1"/>
  <c r="C50" i="18"/>
  <c r="C47" i="18" s="1"/>
  <c r="B50" i="18"/>
  <c r="B47" i="18" s="1"/>
  <c r="G35" i="18"/>
  <c r="F35" i="18"/>
  <c r="E35" i="18"/>
  <c r="D35" i="18"/>
  <c r="C35" i="18"/>
  <c r="B35" i="18"/>
  <c r="F31" i="18"/>
  <c r="G31" i="18"/>
  <c r="C31" i="18"/>
  <c r="B31" i="18"/>
  <c r="G21" i="18"/>
  <c r="F21" i="18"/>
  <c r="E21" i="18"/>
  <c r="D21" i="18"/>
  <c r="C21" i="18"/>
  <c r="B21" i="18"/>
  <c r="G11" i="18"/>
  <c r="F11" i="18"/>
  <c r="E11" i="18"/>
  <c r="D11" i="18"/>
  <c r="C11" i="18"/>
  <c r="B11" i="18"/>
  <c r="G10" i="18"/>
  <c r="F10" i="18"/>
  <c r="E10" i="18"/>
  <c r="D10" i="18"/>
  <c r="C10" i="18"/>
  <c r="B10" i="18"/>
  <c r="E46" i="25" l="1"/>
  <c r="G46" i="27"/>
  <c r="C47" i="26"/>
  <c r="C58" i="26" s="1"/>
  <c r="E103" i="25"/>
  <c r="E114" i="25" s="1"/>
  <c r="B103" i="25"/>
  <c r="B114" i="25" s="1"/>
  <c r="F103" i="25"/>
  <c r="F114" i="25" s="1"/>
  <c r="G103" i="25"/>
  <c r="G114" i="25" s="1"/>
  <c r="E57" i="25"/>
  <c r="B46" i="25"/>
  <c r="B57" i="25" s="1"/>
  <c r="D103" i="25"/>
  <c r="D114" i="25" s="1"/>
  <c r="G46" i="25"/>
  <c r="G57" i="25" s="1"/>
  <c r="C103" i="25"/>
  <c r="C114" i="25" s="1"/>
  <c r="D46" i="25"/>
  <c r="D57" i="25" s="1"/>
  <c r="F46" i="25"/>
  <c r="F57" i="25" s="1"/>
  <c r="C46" i="25"/>
  <c r="C57" i="25" s="1"/>
  <c r="F102" i="24"/>
  <c r="F113" i="24" s="1"/>
  <c r="G102" i="24"/>
  <c r="G113" i="24" s="1"/>
  <c r="B45" i="24"/>
  <c r="B56" i="24" s="1"/>
  <c r="E102" i="24"/>
  <c r="E113" i="24" s="1"/>
  <c r="E45" i="24"/>
  <c r="E56" i="24" s="1"/>
  <c r="F45" i="24"/>
  <c r="F56" i="24" s="1"/>
  <c r="C102" i="24"/>
  <c r="C113" i="24" s="1"/>
  <c r="B46" i="22"/>
  <c r="B57" i="22" s="1"/>
  <c r="C46" i="22"/>
  <c r="C57" i="22" s="1"/>
  <c r="B57" i="21"/>
  <c r="B46" i="18"/>
  <c r="B57" i="18" s="1"/>
  <c r="J57" i="27"/>
  <c r="B50" i="27"/>
  <c r="D46" i="27"/>
  <c r="D57" i="27" s="1"/>
  <c r="E46" i="27"/>
  <c r="E57" i="27" s="1"/>
  <c r="B35" i="27"/>
  <c r="I46" i="27"/>
  <c r="I57" i="27" s="1"/>
  <c r="B31" i="27"/>
  <c r="B21" i="27"/>
  <c r="H46" i="27"/>
  <c r="H57" i="27" s="1"/>
  <c r="B11" i="27"/>
  <c r="C46" i="27"/>
  <c r="C57" i="27" s="1"/>
  <c r="C46" i="23"/>
  <c r="C57" i="23" s="1"/>
  <c r="B46" i="23"/>
  <c r="B57" i="23" s="1"/>
  <c r="C45" i="24"/>
  <c r="C56" i="24" s="1"/>
  <c r="D45" i="24"/>
  <c r="D56" i="24" s="1"/>
  <c r="B102" i="24"/>
  <c r="B113" i="24" s="1"/>
  <c r="G45" i="24"/>
  <c r="G56" i="24" s="1"/>
  <c r="D102" i="24"/>
  <c r="D113" i="24" s="1"/>
  <c r="B47" i="27"/>
  <c r="B10" i="27"/>
  <c r="F46" i="18"/>
  <c r="F57" i="18" s="1"/>
  <c r="C46" i="18"/>
  <c r="C57" i="18" s="1"/>
  <c r="G46" i="18"/>
  <c r="G57" i="18" s="1"/>
  <c r="D31" i="18"/>
  <c r="D46" i="18" s="1"/>
  <c r="D57" i="18" s="1"/>
  <c r="E31" i="18"/>
  <c r="E46" i="18" s="1"/>
  <c r="E57" i="18" s="1"/>
  <c r="B57" i="27" l="1"/>
  <c r="B46" i="27"/>
  <c r="M58" i="7"/>
  <c r="N58" i="7"/>
  <c r="O58" i="7"/>
  <c r="P58" i="7"/>
  <c r="L58" i="7"/>
  <c r="I51" i="8"/>
  <c r="I48" i="8" s="1"/>
  <c r="J51" i="8"/>
  <c r="J48" i="8" s="1"/>
  <c r="K51" i="8"/>
  <c r="K48" i="8" s="1"/>
  <c r="L51" i="8"/>
  <c r="L48" i="8" s="1"/>
  <c r="H51" i="8"/>
  <c r="H48" i="8" s="1"/>
  <c r="I36" i="8"/>
  <c r="J36" i="8"/>
  <c r="K36" i="8"/>
  <c r="L36" i="8"/>
  <c r="H36" i="8"/>
  <c r="I32" i="8"/>
  <c r="J32" i="8"/>
  <c r="K32" i="8"/>
  <c r="L32" i="8"/>
  <c r="H32" i="8"/>
  <c r="I22" i="8"/>
  <c r="J22" i="8"/>
  <c r="K22" i="8"/>
  <c r="L22" i="8"/>
  <c r="H22" i="8"/>
  <c r="I12" i="8"/>
  <c r="J12" i="8"/>
  <c r="K12" i="8"/>
  <c r="L12" i="8"/>
  <c r="H12" i="8"/>
  <c r="I11" i="8"/>
  <c r="J11" i="8"/>
  <c r="K11" i="8"/>
  <c r="L11" i="8"/>
  <c r="H11" i="8"/>
  <c r="H47" i="8" l="1"/>
  <c r="H58" i="8" s="1"/>
  <c r="K47" i="8"/>
  <c r="J47" i="8"/>
  <c r="I47" i="8"/>
  <c r="I58" i="8" s="1"/>
  <c r="L47" i="8"/>
  <c r="L58" i="8" s="1"/>
  <c r="K58" i="8"/>
  <c r="J58" i="8"/>
  <c r="L11" i="4"/>
  <c r="M11" i="4"/>
  <c r="N11" i="4"/>
  <c r="O11" i="4"/>
  <c r="K11" i="4"/>
  <c r="L12" i="4"/>
  <c r="L47" i="4" s="1"/>
  <c r="M12" i="4"/>
  <c r="N12" i="4"/>
  <c r="O12" i="4"/>
  <c r="K12" i="4"/>
  <c r="L51" i="4"/>
  <c r="L48" i="4" s="1"/>
  <c r="M51" i="4"/>
  <c r="M48" i="4" s="1"/>
  <c r="N51" i="4"/>
  <c r="N48" i="4" s="1"/>
  <c r="O51" i="4"/>
  <c r="O48" i="4" s="1"/>
  <c r="K51" i="4"/>
  <c r="K48" i="4" s="1"/>
  <c r="L36" i="4"/>
  <c r="M36" i="4"/>
  <c r="N36" i="4"/>
  <c r="O36" i="4"/>
  <c r="K36" i="4"/>
  <c r="L22" i="4"/>
  <c r="M22" i="4"/>
  <c r="N22" i="4"/>
  <c r="O22" i="4"/>
  <c r="K22" i="4"/>
  <c r="L58" i="4" l="1"/>
  <c r="N47" i="4"/>
  <c r="N58" i="4" s="1"/>
  <c r="K47" i="4"/>
  <c r="K58" i="4" s="1"/>
  <c r="M47" i="4"/>
  <c r="M58" i="4" s="1"/>
  <c r="F51" i="9"/>
  <c r="F48" i="9" s="1"/>
  <c r="F36" i="9"/>
  <c r="F32" i="9"/>
  <c r="F22" i="9"/>
  <c r="F12" i="9"/>
  <c r="F11" i="9"/>
  <c r="M51" i="6"/>
  <c r="M48" i="6" s="1"/>
  <c r="L51" i="6"/>
  <c r="L48" i="6" s="1"/>
  <c r="K51" i="6"/>
  <c r="K48" i="6" s="1"/>
  <c r="J51" i="6"/>
  <c r="J48" i="6" s="1"/>
  <c r="M36" i="6"/>
  <c r="L36" i="6"/>
  <c r="K36" i="6"/>
  <c r="J36" i="6"/>
  <c r="M32" i="6"/>
  <c r="L32" i="6"/>
  <c r="K32" i="6"/>
  <c r="J32" i="6"/>
  <c r="M22" i="6"/>
  <c r="L22" i="6"/>
  <c r="K22" i="6"/>
  <c r="J22" i="6"/>
  <c r="M12" i="6"/>
  <c r="L12" i="6"/>
  <c r="K12" i="6"/>
  <c r="J12" i="6"/>
  <c r="M11" i="6"/>
  <c r="L11" i="6"/>
  <c r="K11" i="6"/>
  <c r="J11" i="6"/>
  <c r="P51" i="5"/>
  <c r="P48" i="5" s="1"/>
  <c r="O51" i="5"/>
  <c r="O48" i="5" s="1"/>
  <c r="N51" i="5"/>
  <c r="N48" i="5" s="1"/>
  <c r="M51" i="5"/>
  <c r="M48" i="5" s="1"/>
  <c r="P36" i="5"/>
  <c r="O36" i="5"/>
  <c r="N36" i="5"/>
  <c r="M36" i="5"/>
  <c r="P32" i="5"/>
  <c r="O32" i="5"/>
  <c r="N32" i="5"/>
  <c r="M32" i="5"/>
  <c r="P22" i="5"/>
  <c r="O22" i="5"/>
  <c r="N22" i="5"/>
  <c r="M22" i="5"/>
  <c r="P12" i="5"/>
  <c r="O12" i="5"/>
  <c r="N12" i="5"/>
  <c r="M12" i="5"/>
  <c r="P11" i="5"/>
  <c r="O11" i="5"/>
  <c r="N11" i="5"/>
  <c r="N47" i="5" s="1"/>
  <c r="M11" i="5"/>
  <c r="M47" i="5" s="1"/>
  <c r="F47" i="9" l="1"/>
  <c r="F58" i="9" s="1"/>
  <c r="N58" i="5"/>
  <c r="P47" i="5"/>
  <c r="P58" i="5" s="1"/>
  <c r="M58" i="5"/>
  <c r="O47" i="5"/>
  <c r="O58" i="5" s="1"/>
  <c r="K47" i="6"/>
  <c r="K58" i="6" s="1"/>
  <c r="J47" i="6"/>
  <c r="J58" i="6" s="1"/>
  <c r="L47" i="6"/>
  <c r="L58" i="6" s="1"/>
  <c r="M47" i="6"/>
  <c r="M58" i="6" s="1"/>
  <c r="E51" i="9" l="1"/>
  <c r="E48" i="9" s="1"/>
  <c r="E36" i="9"/>
  <c r="E32" i="9"/>
  <c r="E22" i="9"/>
  <c r="E12" i="9"/>
  <c r="E11" i="9"/>
  <c r="E47" i="9" l="1"/>
  <c r="E58" i="9" s="1"/>
  <c r="D51" i="9"/>
  <c r="D48" i="9" s="1"/>
  <c r="D36" i="9"/>
  <c r="D32" i="9"/>
  <c r="D22" i="9"/>
  <c r="D12" i="9"/>
  <c r="D11" i="9"/>
  <c r="D47" i="9" s="1"/>
  <c r="D58" i="9" l="1"/>
  <c r="C51" i="9" l="1"/>
  <c r="B51" i="9"/>
  <c r="C48" i="9"/>
  <c r="B48" i="9"/>
  <c r="C36" i="9"/>
  <c r="B36" i="9"/>
  <c r="C32" i="9"/>
  <c r="B32" i="9"/>
  <c r="C22" i="9"/>
  <c r="B22" i="9"/>
  <c r="C12" i="9"/>
  <c r="B12" i="9"/>
  <c r="C11" i="9"/>
  <c r="B11" i="9"/>
  <c r="N51" i="6"/>
  <c r="N48" i="6" s="1"/>
  <c r="N36" i="6"/>
  <c r="N32" i="6"/>
  <c r="N22" i="6"/>
  <c r="N12" i="6"/>
  <c r="N11" i="6"/>
  <c r="O32" i="4"/>
  <c r="O47" i="4" s="1"/>
  <c r="O58" i="4" s="1"/>
  <c r="Q51" i="5"/>
  <c r="Q48" i="5" s="1"/>
  <c r="Q36" i="5"/>
  <c r="Q32" i="5"/>
  <c r="Q22" i="5"/>
  <c r="Q12" i="5"/>
  <c r="Q11" i="5"/>
  <c r="Q47" i="5" l="1"/>
  <c r="N47" i="6"/>
  <c r="N58" i="6" s="1"/>
  <c r="Q58" i="5"/>
  <c r="B47" i="9"/>
  <c r="B58" i="9" s="1"/>
  <c r="C47" i="9"/>
  <c r="C58" i="9" s="1"/>
  <c r="M11" i="8"/>
  <c r="M47" i="8" s="1"/>
  <c r="M58" i="8" s="1"/>
</calcChain>
</file>

<file path=xl/sharedStrings.xml><?xml version="1.0" encoding="utf-8"?>
<sst xmlns="http://schemas.openxmlformats.org/spreadsheetml/2006/main" count="1995" uniqueCount="310">
  <si>
    <t>TJ</t>
  </si>
  <si>
    <t>Примарна производња енергије</t>
  </si>
  <si>
    <t>Primary production</t>
  </si>
  <si>
    <t>Примљено у Републику Српску</t>
  </si>
  <si>
    <t>Received by Republika Srpska</t>
  </si>
  <si>
    <t>Испоручено из Републике Српске</t>
  </si>
  <si>
    <t>Delivered by Republika Srpska</t>
  </si>
  <si>
    <t xml:space="preserve">Салдо залиха </t>
  </si>
  <si>
    <t>Stock changes</t>
  </si>
  <si>
    <t xml:space="preserve">Међународна складишта </t>
  </si>
  <si>
    <t>Bunkers</t>
  </si>
  <si>
    <t>Бруто домаћа потрошња</t>
  </si>
  <si>
    <t>Gross inland consumption</t>
  </si>
  <si>
    <t xml:space="preserve">Утрошак за производњу енергије                                     </t>
  </si>
  <si>
    <t>Transformation input</t>
  </si>
  <si>
    <t>Термоелектране</t>
  </si>
  <si>
    <t>Thermal power plants</t>
  </si>
  <si>
    <t>CHP-other</t>
  </si>
  <si>
    <t>Индустријске енергане</t>
  </si>
  <si>
    <t xml:space="preserve">Autoproducers </t>
  </si>
  <si>
    <t xml:space="preserve">Топлане </t>
  </si>
  <si>
    <t>District heating plants</t>
  </si>
  <si>
    <t>Рафинерије</t>
  </si>
  <si>
    <t>Refineries</t>
  </si>
  <si>
    <t>Високе пећи</t>
  </si>
  <si>
    <t>Blast Furnace plants</t>
  </si>
  <si>
    <t>Рудници угља</t>
  </si>
  <si>
    <t>Coal mines</t>
  </si>
  <si>
    <t xml:space="preserve">Прерада угља </t>
  </si>
  <si>
    <t>Coal transformation</t>
  </si>
  <si>
    <t>Остали потрошачи</t>
  </si>
  <si>
    <t>Other users</t>
  </si>
  <si>
    <t>Производња енергије трансформацијом</t>
  </si>
  <si>
    <t>Transformation output</t>
  </si>
  <si>
    <t xml:space="preserve"> CHP-other</t>
  </si>
  <si>
    <t xml:space="preserve">Рафинерије </t>
  </si>
  <si>
    <t xml:space="preserve">Рудници угља </t>
  </si>
  <si>
    <t xml:space="preserve">Размјена </t>
  </si>
  <si>
    <t>Exchanges and transfers, returns</t>
  </si>
  <si>
    <t>Размјена производа</t>
  </si>
  <si>
    <t>Products transferred</t>
  </si>
  <si>
    <t>Интерна размјена производа</t>
  </si>
  <si>
    <t>Interproducts transfers</t>
  </si>
  <si>
    <t>Враћено из петрохемије</t>
  </si>
  <si>
    <t>Returns from petrochem. ind.</t>
  </si>
  <si>
    <t xml:space="preserve">Сопствена потрошња у енергетском сектору  </t>
  </si>
  <si>
    <t>Consumption in the energy sector</t>
  </si>
  <si>
    <t xml:space="preserve">Хидроелектране </t>
  </si>
  <si>
    <t>Hydro power plants</t>
  </si>
  <si>
    <t>Губици</t>
  </si>
  <si>
    <t>Losses</t>
  </si>
  <si>
    <t xml:space="preserve">Енергија расположива за финалну потрошњу </t>
  </si>
  <si>
    <t>Energy available for final consumption</t>
  </si>
  <si>
    <t xml:space="preserve">Финална потрошња </t>
  </si>
  <si>
    <t>Final consumption</t>
  </si>
  <si>
    <t xml:space="preserve">Финална потрошња за неенергетске сврхе  </t>
  </si>
  <si>
    <t>Final Non-Energy consumption</t>
  </si>
  <si>
    <t xml:space="preserve">од тога за хемијску инд.                                                        </t>
  </si>
  <si>
    <t xml:space="preserve">of wich:Chemical ind.                                                                                             </t>
  </si>
  <si>
    <t xml:space="preserve">Финална потрошња за енергетске сврхе   </t>
  </si>
  <si>
    <t>Final Energy consumption</t>
  </si>
  <si>
    <t xml:space="preserve">Индустрија </t>
  </si>
  <si>
    <t xml:space="preserve">Industry </t>
  </si>
  <si>
    <t>Грађевинарство</t>
  </si>
  <si>
    <t>Construction</t>
  </si>
  <si>
    <t>Саобраћај</t>
  </si>
  <si>
    <t>Transport</t>
  </si>
  <si>
    <t>Домаћинства</t>
  </si>
  <si>
    <t>Household</t>
  </si>
  <si>
    <t>Пољопривреда</t>
  </si>
  <si>
    <t>Agriculture</t>
  </si>
  <si>
    <t>Статистичка разлика</t>
  </si>
  <si>
    <t>Statistical difference</t>
  </si>
  <si>
    <t xml:space="preserve">Остали </t>
  </si>
  <si>
    <t>Other</t>
  </si>
  <si>
    <t>Остали</t>
  </si>
  <si>
    <t xml:space="preserve">Other </t>
  </si>
  <si>
    <r>
      <t xml:space="preserve">Термоелекреане-топлане </t>
    </r>
    <r>
      <rPr>
        <sz val="7"/>
        <rFont val="Arial Narrow"/>
        <family val="2"/>
      </rPr>
      <t>(ТЕ-ТО)</t>
    </r>
  </si>
  <si>
    <t>Термоелекреане-топлане (ТЕ-ТО)</t>
  </si>
  <si>
    <t>t</t>
  </si>
  <si>
    <t>УКУПНО</t>
  </si>
  <si>
    <t>Термоелектране-топлане (ТЕ-ТО)</t>
  </si>
  <si>
    <t>ТЈ</t>
  </si>
  <si>
    <t>TOTAL</t>
  </si>
  <si>
    <t>CHP plants</t>
  </si>
  <si>
    <r>
      <t xml:space="preserve">Solarna električna energija                        </t>
    </r>
    <r>
      <rPr>
        <i/>
        <sz val="8"/>
        <rFont val="Arial"/>
        <family val="2"/>
      </rPr>
      <t>Solar energy</t>
    </r>
  </si>
  <si>
    <r>
      <t xml:space="preserve">Хидроелектрична енергија                       </t>
    </r>
    <r>
      <rPr>
        <i/>
        <sz val="8"/>
        <rFont val="Arial Narrow"/>
        <family val="2"/>
      </rPr>
      <t>Hydro energy</t>
    </r>
  </si>
  <si>
    <r>
      <t xml:space="preserve">Укупна електрична енергија            </t>
    </r>
    <r>
      <rPr>
        <i/>
        <sz val="8"/>
        <rFont val="Arial Narrow"/>
        <family val="2"/>
      </rPr>
      <t>Electricity</t>
    </r>
  </si>
  <si>
    <t>GWh</t>
  </si>
  <si>
    <t xml:space="preserve"> CHP plants</t>
  </si>
  <si>
    <r>
      <t xml:space="preserve">Топлотна енергија                                                         </t>
    </r>
    <r>
      <rPr>
        <i/>
        <sz val="8"/>
        <rFont val="Arial Narrow"/>
        <family val="2"/>
      </rPr>
      <t>Heat</t>
    </r>
  </si>
  <si>
    <r>
      <t xml:space="preserve">Природни гас                    </t>
    </r>
    <r>
      <rPr>
        <i/>
        <sz val="8"/>
        <rFont val="Arial Narrow"/>
        <family val="2"/>
      </rPr>
      <t>Natural Gas</t>
    </r>
  </si>
  <si>
    <r>
      <t xml:space="preserve">Природни гас                       </t>
    </r>
    <r>
      <rPr>
        <i/>
        <sz val="8"/>
        <rFont val="Arial Narrow"/>
        <family val="2"/>
      </rPr>
      <t>Natural Gas</t>
    </r>
  </si>
  <si>
    <r>
      <t xml:space="preserve">Mrki ugalj, lignit i kameni ugalj                                  </t>
    </r>
    <r>
      <rPr>
        <i/>
        <sz val="8"/>
        <rFont val="Arial Narrow"/>
        <family val="2"/>
      </rPr>
      <t>Brown coal,Lignite and Sub-bituminous Coal</t>
    </r>
  </si>
  <si>
    <t>CHP-топлане</t>
  </si>
  <si>
    <t xml:space="preserve">CHP-топлане </t>
  </si>
  <si>
    <r>
      <t xml:space="preserve">Сирова нафта  </t>
    </r>
    <r>
      <rPr>
        <i/>
        <sz val="8"/>
        <rFont val="Arial Narrow"/>
        <family val="2"/>
      </rPr>
      <t>Crude Oil</t>
    </r>
  </si>
  <si>
    <r>
      <t xml:space="preserve">Рафинисана основна сировина </t>
    </r>
    <r>
      <rPr>
        <i/>
        <sz val="8"/>
        <rFont val="Arial Narrow"/>
        <family val="2"/>
      </rPr>
      <t>Refinery Feedstocks</t>
    </r>
  </si>
  <si>
    <r>
      <t xml:space="preserve">Адитиви </t>
    </r>
    <r>
      <rPr>
        <i/>
        <sz val="8"/>
        <rFont val="Arial Narrow"/>
        <family val="2"/>
      </rPr>
      <t>Additives</t>
    </r>
  </si>
  <si>
    <r>
      <t xml:space="preserve">Течни нафтни гас     </t>
    </r>
    <r>
      <rPr>
        <i/>
        <sz val="8"/>
        <rFont val="Arial Narrow"/>
        <family val="2"/>
      </rPr>
      <t>Liquefied Petroleum Gases</t>
    </r>
  </si>
  <si>
    <t>Моторни бензин Motor Gasoline</t>
  </si>
  <si>
    <r>
      <t xml:space="preserve">Дизелска горива       </t>
    </r>
    <r>
      <rPr>
        <i/>
        <sz val="8"/>
        <rFont val="Arial Narrow"/>
        <family val="2"/>
      </rPr>
      <t xml:space="preserve">Diesel Oil </t>
    </r>
  </si>
  <si>
    <r>
      <t xml:space="preserve">Уље за ложење, екстра лако     </t>
    </r>
    <r>
      <rPr>
        <i/>
        <sz val="8"/>
        <rFont val="Arial Narrow"/>
        <family val="2"/>
      </rPr>
      <t xml:space="preserve">Gas Oil </t>
    </r>
  </si>
  <si>
    <r>
      <t xml:space="preserve">Битумен     </t>
    </r>
    <r>
      <rPr>
        <i/>
        <sz val="8"/>
        <rFont val="Arial Narrow"/>
        <family val="2"/>
      </rPr>
      <t>Bitumen</t>
    </r>
  </si>
  <si>
    <r>
      <t xml:space="preserve">Масти и мазива </t>
    </r>
    <r>
      <rPr>
        <i/>
        <sz val="8"/>
        <rFont val="Arial Narrow"/>
        <family val="2"/>
      </rPr>
      <t>Lubricants</t>
    </r>
  </si>
  <si>
    <r>
      <t xml:space="preserve">Парафин-ски восак </t>
    </r>
    <r>
      <rPr>
        <i/>
        <sz val="8"/>
        <rFont val="Arial Narrow"/>
        <family val="2"/>
      </rPr>
      <t>Paraffin Waxes</t>
    </r>
  </si>
  <si>
    <r>
      <t xml:space="preserve">Остали деривати нафте      </t>
    </r>
    <r>
      <rPr>
        <i/>
        <sz val="8"/>
        <rFont val="Arial Narrow"/>
        <family val="2"/>
      </rPr>
      <t>Other petroleum  producs</t>
    </r>
  </si>
  <si>
    <t>Моторни бензин        Motor Gasoline</t>
  </si>
  <si>
    <r>
      <t xml:space="preserve">Парафински восак </t>
    </r>
    <r>
      <rPr>
        <i/>
        <sz val="8"/>
        <rFont val="Arial Narrow"/>
        <family val="2"/>
      </rPr>
      <t>Paraffin Waxes</t>
    </r>
  </si>
  <si>
    <r>
      <t xml:space="preserve">Биогас                                                        </t>
    </r>
    <r>
      <rPr>
        <i/>
        <sz val="8"/>
        <rFont val="Arial Narrow"/>
        <family val="2"/>
      </rPr>
      <t>Biogas</t>
    </r>
  </si>
  <si>
    <r>
      <t>000 m</t>
    </r>
    <r>
      <rPr>
        <vertAlign val="superscript"/>
        <sz val="10"/>
        <rFont val="Arial"/>
        <family val="2"/>
      </rPr>
      <t>3</t>
    </r>
  </si>
  <si>
    <r>
      <t xml:space="preserve">Укупно                             </t>
    </r>
    <r>
      <rPr>
        <i/>
        <sz val="8"/>
        <rFont val="Arial Narrow"/>
        <family val="2"/>
      </rPr>
      <t>Total</t>
    </r>
  </si>
  <si>
    <r>
      <t xml:space="preserve">Хидроелектрична енергија            </t>
    </r>
    <r>
      <rPr>
        <i/>
        <sz val="8"/>
        <rFont val="Arial Narrow"/>
        <family val="2"/>
      </rPr>
      <t>Hydro energy</t>
    </r>
  </si>
  <si>
    <r>
      <t xml:space="preserve">Топлотна енергија                                             </t>
    </r>
    <r>
      <rPr>
        <i/>
        <sz val="8"/>
        <rFont val="Arial Narrow"/>
        <family val="2"/>
      </rPr>
      <t>Heat</t>
    </r>
  </si>
  <si>
    <r>
      <t xml:space="preserve">Природни гас    </t>
    </r>
    <r>
      <rPr>
        <i/>
        <sz val="8"/>
        <rFont val="Arial Narrow"/>
        <family val="2"/>
      </rPr>
      <t>Natural                    Gas</t>
    </r>
  </si>
  <si>
    <r>
      <t>Угаљ</t>
    </r>
    <r>
      <rPr>
        <i/>
        <sz val="8"/>
        <rFont val="Arial Narrow"/>
        <family val="2"/>
      </rPr>
      <t xml:space="preserve"> Coal  </t>
    </r>
    <r>
      <rPr>
        <sz val="8"/>
        <rFont val="Arial Narrow"/>
        <family val="2"/>
      </rPr>
      <t xml:space="preserve">            
</t>
    </r>
  </si>
  <si>
    <r>
      <t xml:space="preserve">Нафта и деривати нафте  </t>
    </r>
    <r>
      <rPr>
        <i/>
        <sz val="8"/>
        <rFont val="Arial Narrow"/>
        <family val="2"/>
      </rPr>
      <t>Oil and petroleum products</t>
    </r>
  </si>
  <si>
    <r>
      <t>Термоелекреане-топлане</t>
    </r>
    <r>
      <rPr>
        <sz val="7"/>
        <rFont val="Arial Narrow"/>
        <family val="2"/>
      </rPr>
      <t xml:space="preserve"> (ТЕ-ТО)</t>
    </r>
  </si>
  <si>
    <r>
      <t xml:space="preserve">Биомаса                                                 </t>
    </r>
    <r>
      <rPr>
        <i/>
        <sz val="8"/>
        <rFont val="Arial Narrow"/>
        <family val="2"/>
      </rPr>
      <t>Biomass</t>
    </r>
  </si>
  <si>
    <r>
      <t xml:space="preserve">Биогас                                                       </t>
    </r>
    <r>
      <rPr>
        <i/>
        <sz val="8"/>
        <rFont val="Arial Narrow"/>
        <family val="2"/>
      </rPr>
      <t>Biogas</t>
    </r>
  </si>
  <si>
    <r>
      <t xml:space="preserve">Природни гас                                           </t>
    </r>
    <r>
      <rPr>
        <i/>
        <sz val="8"/>
        <rFont val="Arial Narrow"/>
        <family val="2"/>
      </rPr>
      <t>Natural gas</t>
    </r>
  </si>
  <si>
    <r>
      <t xml:space="preserve">Мазут                                                     </t>
    </r>
    <r>
      <rPr>
        <i/>
        <sz val="8"/>
        <rFont val="Arial Narrow"/>
        <family val="2"/>
      </rPr>
      <t xml:space="preserve">Fuel oil   </t>
    </r>
    <r>
      <rPr>
        <sz val="8"/>
        <rFont val="Arial Narrow"/>
        <family val="2"/>
      </rPr>
      <t xml:space="preserve">         </t>
    </r>
  </si>
  <si>
    <r>
      <t xml:space="preserve">Угаљ                                                           </t>
    </r>
    <r>
      <rPr>
        <i/>
        <sz val="8"/>
        <rFont val="Arial Narrow"/>
        <family val="2"/>
      </rPr>
      <t>Coal</t>
    </r>
  </si>
  <si>
    <t>ТАБЕЛЕ</t>
  </si>
  <si>
    <t>ЗНАКОВИ И СКРАЋЕНИЦЕ</t>
  </si>
  <si>
    <t>ПОДРУЧЈА ДЈЕЛАТНОСТИ</t>
  </si>
  <si>
    <t xml:space="preserve">  - </t>
  </si>
  <si>
    <t>нема појаве</t>
  </si>
  <si>
    <t>...</t>
  </si>
  <si>
    <t>не располаже се податком</t>
  </si>
  <si>
    <t>податак је мањи од 0,5 од дате јединице мјере</t>
  </si>
  <si>
    <t xml:space="preserve"> * </t>
  </si>
  <si>
    <t>исправљен податак</t>
  </si>
  <si>
    <t>1)</t>
  </si>
  <si>
    <t>ознака за напомену у табели</t>
  </si>
  <si>
    <t xml:space="preserve">  t</t>
  </si>
  <si>
    <t>тона</t>
  </si>
  <si>
    <t>гигават час</t>
  </si>
  <si>
    <t>ENERGY BALANCES, BULLETIN (tables)</t>
  </si>
  <si>
    <t>ЕНЕРГЕТСКИ БИЛАНСИ, БИЛТЕН (табеле)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</si>
  <si>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</si>
  <si>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t>A</t>
  </si>
  <si>
    <t>Пољопривреда, шумарство и риболов</t>
  </si>
  <si>
    <t>B</t>
  </si>
  <si>
    <t>Вађење руда и камена</t>
  </si>
  <si>
    <t>C</t>
  </si>
  <si>
    <t>Прерађивачка индустрија</t>
  </si>
  <si>
    <t>D</t>
  </si>
  <si>
    <t>Производња и снабдијевање електричном енергијом, гасом, паром и климатизација</t>
  </si>
  <si>
    <t>E</t>
  </si>
  <si>
    <t>Снабдијевање водом, канализација, управљање отпадом и дјелатности санације (ремедијације) животне средине</t>
  </si>
  <si>
    <t>F</t>
  </si>
  <si>
    <t>G</t>
  </si>
  <si>
    <t>Трговина на велико и на мало; поправка моторних возила и мотоцикала</t>
  </si>
  <si>
    <t>H</t>
  </si>
  <si>
    <t>Саобраћај и складиштење</t>
  </si>
  <si>
    <t>I</t>
  </si>
  <si>
    <t>Дјелатност пружања смјештаја, припреме и послуживања хране; хотелијерство и угоститељство</t>
  </si>
  <si>
    <t>J</t>
  </si>
  <si>
    <t>Информације и комуникације</t>
  </si>
  <si>
    <t>K</t>
  </si>
  <si>
    <t>Финансијске дјелатности и дјелатности осигурања</t>
  </si>
  <si>
    <t>L</t>
  </si>
  <si>
    <t>Пословање некретнинама</t>
  </si>
  <si>
    <t>M</t>
  </si>
  <si>
    <t>Стручне, научне и техничке дјелатности</t>
  </si>
  <si>
    <t>N</t>
  </si>
  <si>
    <t>Административне и помоћне услужне дјелатности</t>
  </si>
  <si>
    <t>O</t>
  </si>
  <si>
    <t>Јавна управа и одбрана; обавезно социјално осигурање</t>
  </si>
  <si>
    <t>P</t>
  </si>
  <si>
    <t>Образовање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</si>
  <si>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</si>
  <si>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</si>
  <si>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</si>
  <si>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</si>
  <si>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</si>
  <si>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Остале услужне дјелатности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</si>
  <si>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</si>
  <si>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</si>
  <si>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>U</t>
  </si>
  <si>
    <t>Дјелатности екстериторијалних организација и органа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</si>
  <si>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</si>
  <si>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t>TABLES</t>
  </si>
  <si>
    <t>SYMBOLS AND ABBREVIATIONS</t>
  </si>
  <si>
    <t>SECTIONS OF ECONOMIC ACTIVITY</t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</si>
  <si>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</si>
  <si>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Agriculture, forestry and fishing</t>
  </si>
  <si>
    <t>Mining and quarrying</t>
  </si>
  <si>
    <t>Manufacturing</t>
  </si>
  <si>
    <t>Electricity, gas, steam and air-conditioning supply</t>
  </si>
  <si>
    <t>Water supply, sewerage, waste management and remediation</t>
  </si>
  <si>
    <t xml:space="preserve">Wholesale and retail trade; repair of motor vehicles and motorcycles 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</si>
  <si>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</si>
  <si>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</si>
  <si>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</si>
  <si>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</si>
  <si>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</si>
  <si>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</si>
  <si>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</si>
  <si>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</si>
  <si>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</si>
  <si>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</si>
  <si>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</si>
  <si>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</si>
  <si>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 xml:space="preserve">Activities of households as employers; undifferentiated goods- and services- producing activities of households for own use </t>
  </si>
  <si>
    <t xml:space="preserve">Activities of extra-territorial organisations and bodies </t>
  </si>
  <si>
    <t>no occurrence</t>
  </si>
  <si>
    <t>data not available</t>
  </si>
  <si>
    <t>data lower than 0.5 of the given unit of measure</t>
  </si>
  <si>
    <t>corrected data</t>
  </si>
  <si>
    <t>symbol for footnote in a table</t>
  </si>
  <si>
    <t>tonne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</si>
  <si>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</si>
  <si>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Gcal</t>
  </si>
  <si>
    <t>Mtoe</t>
  </si>
  <si>
    <t xml:space="preserve">тераџул </t>
  </si>
  <si>
    <t>гигакалорија</t>
  </si>
  <si>
    <t>милион тона еквиваленатa нафте</t>
  </si>
  <si>
    <t>стандардни метар кубни природног гаса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</si>
  <si>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</si>
  <si>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Тerajoule</t>
  </si>
  <si>
    <t>Gigacalorie</t>
  </si>
  <si>
    <t>Million tonnes of oil equivalent</t>
  </si>
  <si>
    <t>Gigawatt-hour</t>
  </si>
  <si>
    <t>Standard cubic metre of natural gas</t>
  </si>
  <si>
    <t>Gwh</t>
  </si>
  <si>
    <r>
      <t>Основни фактори конверзије за енергију/</t>
    </r>
    <r>
      <rPr>
        <i/>
        <sz val="9"/>
        <color theme="1"/>
        <rFont val="Arial Narrow"/>
        <family val="2"/>
        <charset val="238"/>
      </rPr>
      <t>General conversion factors for energy</t>
    </r>
    <r>
      <rPr>
        <i/>
        <vertAlign val="superscript"/>
        <sz val="9"/>
        <color theme="1"/>
        <rFont val="Arial Narrow"/>
        <family val="2"/>
        <charset val="238"/>
      </rPr>
      <t>2</t>
    </r>
    <r>
      <rPr>
        <vertAlign val="superscript"/>
        <sz val="9"/>
        <color theme="1"/>
        <rFont val="Arial Narrow"/>
        <family val="2"/>
        <charset val="238"/>
      </rPr>
      <t>)</t>
    </r>
  </si>
  <si>
    <r>
      <t>2,388 x 10</t>
    </r>
    <r>
      <rPr>
        <vertAlign val="superscript"/>
        <sz val="9"/>
        <color theme="1"/>
        <rFont val="Arial Narrow"/>
        <family val="2"/>
        <charset val="238"/>
      </rPr>
      <t>-5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</si>
  <si>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</si>
  <si>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1,163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</si>
  <si>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4</t>
    </r>
  </si>
  <si>
    <r>
      <t>8,6 x 10</t>
    </r>
    <r>
      <rPr>
        <vertAlign val="superscript"/>
        <sz val="9"/>
        <color theme="1"/>
        <rFont val="Arial Narrow"/>
        <family val="2"/>
        <charset val="238"/>
      </rPr>
      <t>-5</t>
    </r>
  </si>
  <si>
    <t>1.1. Balance of electricity, heat, natural gas, coal, oil and petroleum products</t>
  </si>
  <si>
    <t>1.2. Balance of electricity</t>
  </si>
  <si>
    <t>1.3. Balance of heat</t>
  </si>
  <si>
    <t>1.4. Balance of natural gas</t>
  </si>
  <si>
    <t>1.5. Balanc of coal</t>
  </si>
  <si>
    <t>1.6. Balance of oil and petroleum products (t)</t>
  </si>
  <si>
    <t>1.6a. Balance of oil and petroleum products (TJ)</t>
  </si>
  <si>
    <t xml:space="preserve">1.7. Balance of biogas </t>
  </si>
  <si>
    <t>2.1. Balance of electricity</t>
  </si>
  <si>
    <t>2.2. Balance of heat</t>
  </si>
  <si>
    <t>2.3. Balance of natural gas</t>
  </si>
  <si>
    <t>2.4. Balance of coal</t>
  </si>
  <si>
    <t>2.5. Balance of oil and petroleum products</t>
  </si>
  <si>
    <t>2.6. Balance of biogas</t>
  </si>
  <si>
    <t>3.1. Consumption of energy commodities for the production of electricity and heat</t>
  </si>
  <si>
    <t>1.1. Биланс електричне енергије, топлотне енергије, природног гаса, угља, нафте и деривата нафте</t>
  </si>
  <si>
    <t>1.2. Биланс електричне енергије</t>
  </si>
  <si>
    <t>1.3. Биланс топлотне енергије</t>
  </si>
  <si>
    <t>1.4. Биланс природног гаса</t>
  </si>
  <si>
    <t>1.5. Биланс угља</t>
  </si>
  <si>
    <t>1.6. Биланс нафте и деривата нафте (t)</t>
  </si>
  <si>
    <t>1.6a. Биланс нафте и деривата нафте (TJ)</t>
  </si>
  <si>
    <t>1.7. Биланс биогаса</t>
  </si>
  <si>
    <t>2.1. Биланс електричне енергије</t>
  </si>
  <si>
    <t>2.2. Биланс топлотне енергије</t>
  </si>
  <si>
    <t>2.3. Биланс природног гаса</t>
  </si>
  <si>
    <t>2.4. Биланс угља</t>
  </si>
  <si>
    <t>2.5. Биланс нафте и деривата нафте</t>
  </si>
  <si>
    <t>2.6. Биланс биогаса</t>
  </si>
  <si>
    <t>3.1. Утрошак енергената за производњу електричне и  топлотне енергије</t>
  </si>
  <si>
    <r>
      <t>хиљ./</t>
    </r>
    <r>
      <rPr>
        <i/>
        <sz val="8"/>
        <rFont val="Arial Narrow"/>
        <family val="2"/>
        <charset val="238"/>
      </rPr>
      <t>thous.</t>
    </r>
    <r>
      <rPr>
        <sz val="8"/>
        <rFont val="Arial Narrow"/>
        <family val="2"/>
      </rPr>
      <t xml:space="preserve"> Stm</t>
    </r>
    <r>
      <rPr>
        <vertAlign val="superscript"/>
        <sz val="8"/>
        <rFont val="Arial Narrow"/>
        <family val="2"/>
        <charset val="238"/>
      </rPr>
      <t>3</t>
    </r>
  </si>
  <si>
    <r>
      <t xml:space="preserve">Биогас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Biogas</t>
    </r>
  </si>
  <si>
    <r>
      <t xml:space="preserve"> хиљ./thous. Sm</t>
    </r>
    <r>
      <rPr>
        <vertAlign val="superscript"/>
        <sz val="8"/>
        <color theme="1"/>
        <rFont val="Arial Narrow"/>
        <family val="2"/>
      </rPr>
      <t>3</t>
    </r>
  </si>
  <si>
    <r>
      <t xml:space="preserve"> хиљ./thous. m</t>
    </r>
    <r>
      <rPr>
        <vertAlign val="superscript"/>
        <sz val="8"/>
        <color theme="1"/>
        <rFont val="Arial Narrow"/>
        <family val="2"/>
      </rPr>
      <t>3</t>
    </r>
  </si>
  <si>
    <t>1.1. БИЛАНС ЕЛЕКТРИЧНЕ ЕНЕРГИЈЕ, ТОПЛОТНЕ ЕНЕРГИЈЕ, ПРИРОДНОГ ГАСА, БИОГАСА, УГЉА, НАФТЕ И ДЕРИВАТА НАФТЕ, 2022</t>
  </si>
  <si>
    <t>1.2. БИЛАНС ЕЛЕКТРИЧНЕ ЕНЕРГИЈЕ, 2022.</t>
  </si>
  <si>
    <r>
      <t xml:space="preserve">     </t>
    </r>
    <r>
      <rPr>
        <i/>
        <sz val="8"/>
        <rFont val="Arial Narrow"/>
        <family val="2"/>
      </rPr>
      <t>BALANCE OF ELECTRICITY, 2022</t>
    </r>
  </si>
  <si>
    <t>1.3. БИЛАНС ТОПЛОТНЕ ЕНЕРГИЈЕ, 2022.</t>
  </si>
  <si>
    <t>1.4. БИЛАНС ПРИРОДНОГ ГАСА, 2022.</t>
  </si>
  <si>
    <t xml:space="preserve">      BALANCE OF NATURAL GAS, 2022</t>
  </si>
  <si>
    <t>1.5. БИЛАНС УГЉА, 2022.</t>
  </si>
  <si>
    <t xml:space="preserve">      BALANCE OF COAL, 2022</t>
  </si>
  <si>
    <r>
      <t xml:space="preserve">Мазут        </t>
    </r>
    <r>
      <rPr>
        <i/>
        <sz val="8"/>
        <rFont val="Arial Narrow"/>
        <family val="2"/>
      </rPr>
      <t>Fuel Oil</t>
    </r>
  </si>
  <si>
    <t>1.6. БИЛАНС НАФТЕ И ДЕРИВАТА НАФТЕ, 2022.</t>
  </si>
  <si>
    <t xml:space="preserve">      BALANCE OF OIL AND PETROLEUM PRODUCTS, 2022</t>
  </si>
  <si>
    <t>1.6. БИЛАНС НАФТЕ И ДЕРИВАТА НАФТЕ, 2022</t>
  </si>
  <si>
    <t>Мазут        Fuel Oil</t>
  </si>
  <si>
    <t>1.6a. БИЛАНС НАФТЕ И ДЕРИВАТА НАФТЕ, 2022.</t>
  </si>
  <si>
    <t>1.6a. БИЛАНС НАФТЕ И ДЕРИВАТА НАФТЕ, 2022</t>
  </si>
  <si>
    <t>1.7. БИЛАНС БИОГАСА, 2022.</t>
  </si>
  <si>
    <t>3.1.  УТРОШАК  ЕНЕРГЕНАТА ЗА ПРОИЗВОДЊУ ЕЛЕКТРИЧНЕ И ТОПЛОТНЕ ЕНЕРГИЈЕ, 2022.</t>
  </si>
  <si>
    <r>
      <t xml:space="preserve">       </t>
    </r>
    <r>
      <rPr>
        <i/>
        <sz val="8"/>
        <color theme="1"/>
        <rFont val="Arial Narrow"/>
        <family val="2"/>
      </rPr>
      <t xml:space="preserve"> CONSUMPTION OF ENERGY COMMODITIES FOR THE PRODUCTION OF ELECTRICITY AND HEAT, 2022</t>
    </r>
  </si>
  <si>
    <t>2.6. БИЛАНС БИОГАСА ЗА ПЕРИОД 2017-2022.</t>
  </si>
  <si>
    <r>
      <t xml:space="preserve">Нафта и деривати нафте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Oil and petroleum products</t>
    </r>
  </si>
  <si>
    <t>2.5. БИЛАНС НАФТЕ И ДЕРИВАТА НАФТЕ ЗА ПЕРИОД 2011-2022.</t>
  </si>
  <si>
    <r>
      <t xml:space="preserve">Укупна електрична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Electricity</t>
    </r>
  </si>
  <si>
    <r>
      <t xml:space="preserve">Топлотна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Heat</t>
    </r>
  </si>
  <si>
    <r>
      <t xml:space="preserve">Природни гас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Natural gas</t>
    </r>
  </si>
  <si>
    <r>
      <t xml:space="preserve">Угаљ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Coal</t>
    </r>
  </si>
  <si>
    <t>2.1. БИЛАНС ЕЛЕКТРИЧНЕ ЕНЕРГИЈЕ ЗА ПЕРИОД 2006-2022.</t>
  </si>
  <si>
    <t>2.2. БИЛАНС ТОПЛОТНЕ ЕНЕРГИЈЕ ЗА ПЕРИОД 2008-2022.</t>
  </si>
  <si>
    <t>2.4. БИЛАНС УГЉА ЗА ПЕРИОД 2007-2022.</t>
  </si>
  <si>
    <r>
      <t xml:space="preserve">2) </t>
    </r>
    <r>
      <rPr>
        <sz val="8"/>
        <color theme="1"/>
        <rFont val="Arial Narrow"/>
        <family val="2"/>
        <charset val="238"/>
      </rPr>
      <t>IEA: Кey World Energy Statistics</t>
    </r>
  </si>
  <si>
    <t xml:space="preserve">     </t>
  </si>
  <si>
    <t xml:space="preserve">       BALANCE OF ELECTRICITY, HEAT, NATURAL GAS, BIOGAS, COAL, OIL AND PETROLEUM PRODUCTS,2022</t>
  </si>
  <si>
    <r>
      <t xml:space="preserve">    </t>
    </r>
    <r>
      <rPr>
        <i/>
        <sz val="8"/>
        <rFont val="Arial Narrow"/>
        <family val="2"/>
      </rPr>
      <t xml:space="preserve"> </t>
    </r>
  </si>
  <si>
    <t xml:space="preserve">       BALANCE OF HEAT, 2022</t>
  </si>
  <si>
    <t xml:space="preserve">         BALANCE OF OIL AND PETROLEUM PRODUCTS, 2022</t>
  </si>
  <si>
    <t xml:space="preserve">       BALANCE OF BIOGAS, 2022</t>
  </si>
  <si>
    <t xml:space="preserve">       BALANCE OF ELECTRICITY FOR PERIOD 2006-2022</t>
  </si>
  <si>
    <t xml:space="preserve">      </t>
  </si>
  <si>
    <t xml:space="preserve">       BALANCE OF HEAT FOR PERIOD 2008-2022</t>
  </si>
  <si>
    <t xml:space="preserve">       BALANCE OF COAL FOR PERIOD 2007-2022</t>
  </si>
  <si>
    <t xml:space="preserve">       BALANCE OF OIL AND PETROLEUM PRODUCTS FOR PERIOD 2011-2022</t>
  </si>
  <si>
    <t xml:space="preserve">       BALANCE OF BIOGAS FOR PERIOD 2017-2022</t>
  </si>
  <si>
    <t>2.3. БИЛАНС ПРИРОДНОГ ГАСА ЗА ПЕРИОД 2009-2022.</t>
  </si>
  <si>
    <t xml:space="preserve">       BALANCE OF NATURAL GAS FOR PERIOD 2009-2022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</si>
</sst>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7"/>
      <name val="Arial Narrow"/>
      <family val="2"/>
    </font>
    <font>
      <u/>
      <sz val="11"/>
      <color theme="10"/>
      <name val="Calibri"/>
      <family val="2"/>
    </font>
    <font>
      <i/>
      <sz val="8"/>
      <name val="Arial"/>
      <family val="2"/>
    </font>
    <font>
      <sz val="11"/>
      <name val="Calibri"/>
      <family val="2"/>
      <charset val="238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color rgb="FFFF0000"/>
      <name val="Calibri"/>
      <family val="2"/>
      <charset val="238"/>
      <scheme val="minor"/>
    </font>
    <font>
      <sz val="8"/>
      <color rgb="FFFF0000"/>
      <name val="Arial Narrow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b/>
      <sz val="48"/>
      <color theme="3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sz val="26"/>
      <color theme="0"/>
      <name val="Arial Narrow"/>
      <family val="2"/>
      <charset val="238"/>
    </font>
    <font>
      <b/>
      <vertAlign val="superscript"/>
      <sz val="14"/>
      <color rgb="FFC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24"/>
      <color rgb="FFC00000"/>
      <name val="Arial Narrow"/>
      <family val="2"/>
    </font>
    <font>
      <sz val="10"/>
      <color theme="3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4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1" applyBorder="1"/>
    <xf numFmtId="0" fontId="6" fillId="2" borderId="2" xfId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1" fontId="1" fillId="0" borderId="8" xfId="1" applyNumberFormat="1" applyFont="1" applyFill="1" applyBorder="1" applyAlignment="1">
      <alignment vertical="center"/>
    </xf>
    <xf numFmtId="1" fontId="1" fillId="0" borderId="8" xfId="1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 applyProtection="1"/>
    <xf numFmtId="1" fontId="1" fillId="0" borderId="13" xfId="2" applyNumberFormat="1" applyFont="1" applyBorder="1" applyAlignment="1">
      <alignment horizontal="right" vertical="center" wrapText="1"/>
    </xf>
    <xf numFmtId="1" fontId="1" fillId="0" borderId="8" xfId="2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" fontId="1" fillId="0" borderId="0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1" fontId="6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0" xfId="0" applyAlignment="1">
      <alignment horizontal="left" indent="1"/>
    </xf>
    <xf numFmtId="1" fontId="3" fillId="0" borderId="0" xfId="0" applyNumberFormat="1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center" vertical="center" wrapText="1"/>
    </xf>
    <xf numFmtId="1" fontId="0" fillId="0" borderId="0" xfId="0" applyNumberFormat="1"/>
    <xf numFmtId="1" fontId="1" fillId="0" borderId="10" xfId="1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right" vertical="center"/>
    </xf>
    <xf numFmtId="1" fontId="1" fillId="0" borderId="0" xfId="1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6" xfId="2" applyFont="1" applyFill="1" applyBorder="1" applyAlignment="1">
      <alignment horizontal="left" vertical="center" indent="1"/>
    </xf>
    <xf numFmtId="1" fontId="0" fillId="0" borderId="0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 applyProtection="1">
      <alignment horizontal="left" vertical="center" wrapText="1" indent="1"/>
    </xf>
    <xf numFmtId="0" fontId="1" fillId="0" borderId="6" xfId="0" applyFont="1" applyFill="1" applyBorder="1" applyAlignment="1" applyProtection="1">
      <alignment horizontal="left" indent="1"/>
    </xf>
    <xf numFmtId="0" fontId="1" fillId="0" borderId="0" xfId="2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1" fillId="2" borderId="1" xfId="2" applyFont="1" applyFill="1" applyBorder="1" applyAlignment="1">
      <alignment horizontal="center"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0" borderId="0" xfId="1" applyFont="1" applyBorder="1"/>
    <xf numFmtId="0" fontId="0" fillId="0" borderId="0" xfId="0" applyFill="1" applyBorder="1"/>
    <xf numFmtId="0" fontId="5" fillId="0" borderId="0" xfId="1" applyFont="1" applyBorder="1"/>
    <xf numFmtId="0" fontId="1" fillId="2" borderId="3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indent="1"/>
    </xf>
    <xf numFmtId="0" fontId="18" fillId="0" borderId="0" xfId="2" applyFont="1" applyFill="1" applyBorder="1" applyAlignment="1">
      <alignment horizontal="left" vertical="center" indent="1"/>
    </xf>
    <xf numFmtId="0" fontId="18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 applyAlignment="1" applyProtection="1">
      <alignment horizontal="left" indent="1"/>
    </xf>
    <xf numFmtId="0" fontId="1" fillId="0" borderId="15" xfId="0" applyFont="1" applyBorder="1" applyAlignment="1">
      <alignment horizontal="right"/>
    </xf>
    <xf numFmtId="0" fontId="1" fillId="0" borderId="0" xfId="0" applyFont="1" applyFill="1" applyBorder="1" applyAlignment="1" applyProtection="1">
      <alignment horizontal="left" indent="1"/>
    </xf>
    <xf numFmtId="0" fontId="7" fillId="0" borderId="0" xfId="0" applyFont="1" applyBorder="1"/>
    <xf numFmtId="0" fontId="7" fillId="0" borderId="15" xfId="0" applyFont="1" applyBorder="1"/>
    <xf numFmtId="0" fontId="1" fillId="0" borderId="15" xfId="0" applyFont="1" applyFill="1" applyBorder="1" applyAlignment="1" applyProtection="1">
      <alignment horizontal="right" inden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1" fontId="1" fillId="0" borderId="0" xfId="0" applyNumberFormat="1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20" fillId="0" borderId="0" xfId="0" applyFont="1" applyBorder="1"/>
    <xf numFmtId="0" fontId="21" fillId="0" borderId="0" xfId="0" applyFont="1" applyBorder="1" applyAlignment="1">
      <alignment horizontal="right"/>
    </xf>
    <xf numFmtId="0" fontId="20" fillId="0" borderId="15" xfId="0" applyFont="1" applyBorder="1"/>
    <xf numFmtId="0" fontId="21" fillId="0" borderId="15" xfId="0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right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left" indent="1"/>
    </xf>
    <xf numFmtId="0" fontId="1" fillId="0" borderId="8" xfId="2" applyFont="1" applyFill="1" applyBorder="1" applyAlignment="1">
      <alignment horizontal="left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6" xfId="2" applyFont="1" applyFill="1" applyBorder="1" applyAlignment="1">
      <alignment horizontal="left" indent="1"/>
    </xf>
    <xf numFmtId="0" fontId="12" fillId="4" borderId="0" xfId="0" applyFont="1" applyFill="1" applyBorder="1"/>
    <xf numFmtId="0" fontId="24" fillId="5" borderId="0" xfId="0" applyFont="1" applyFill="1" applyBorder="1"/>
    <xf numFmtId="0" fontId="26" fillId="6" borderId="0" xfId="0" applyFont="1" applyFill="1" applyBorder="1" applyAlignment="1"/>
    <xf numFmtId="0" fontId="27" fillId="4" borderId="0" xfId="0" applyFont="1" applyFill="1" applyBorder="1"/>
    <xf numFmtId="0" fontId="28" fillId="6" borderId="0" xfId="4" applyFont="1" applyFill="1" applyAlignment="1" applyProtection="1"/>
    <xf numFmtId="0" fontId="26" fillId="6" borderId="0" xfId="4" applyFont="1" applyFill="1" applyBorder="1" applyAlignment="1" applyProtection="1"/>
    <xf numFmtId="0" fontId="12" fillId="0" borderId="0" xfId="0" applyFont="1" applyFill="1" applyBorder="1"/>
    <xf numFmtId="0" fontId="0" fillId="5" borderId="0" xfId="0" applyFill="1" applyAlignment="1">
      <alignment vertical="center"/>
    </xf>
    <xf numFmtId="0" fontId="24" fillId="5" borderId="22" xfId="0" applyFont="1" applyFill="1" applyBorder="1"/>
    <xf numFmtId="0" fontId="28" fillId="5" borderId="22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right"/>
    </xf>
    <xf numFmtId="0" fontId="33" fillId="4" borderId="0" xfId="0" applyFont="1" applyFill="1" applyBorder="1" applyAlignment="1">
      <alignment horizontal="right"/>
    </xf>
    <xf numFmtId="0" fontId="30" fillId="4" borderId="0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 vertical="top"/>
    </xf>
    <xf numFmtId="0" fontId="28" fillId="6" borderId="0" xfId="4" applyFont="1" applyFill="1" applyBorder="1" applyAlignment="1" applyProtection="1"/>
    <xf numFmtId="0" fontId="0" fillId="5" borderId="17" xfId="0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0" fillId="7" borderId="23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0" fontId="40" fillId="7" borderId="2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0" fontId="44" fillId="6" borderId="0" xfId="0" applyFont="1" applyFill="1" applyBorder="1" applyAlignment="1">
      <alignment horizontal="left" vertical="center"/>
    </xf>
    <xf numFmtId="0" fontId="45" fillId="5" borderId="0" xfId="4" applyFont="1" applyFill="1" applyBorder="1" applyAlignment="1" applyProtection="1">
      <alignment horizontal="left" vertical="top"/>
    </xf>
    <xf numFmtId="0" fontId="45" fillId="6" borderId="0" xfId="4" applyFont="1" applyFill="1" applyBorder="1" applyAlignment="1" applyProtection="1">
      <alignment horizontal="left" vertical="top"/>
    </xf>
    <xf numFmtId="0" fontId="45" fillId="6" borderId="0" xfId="0" applyFont="1" applyFill="1" applyAlignment="1">
      <alignment vertical="center" wrapText="1"/>
    </xf>
    <xf numFmtId="0" fontId="1" fillId="0" borderId="8" xfId="0" applyFont="1" applyFill="1" applyBorder="1" applyAlignment="1" applyProtection="1">
      <alignment horizontal="left" vertical="center"/>
    </xf>
    <xf numFmtId="0" fontId="8" fillId="0" borderId="6" xfId="0" applyFont="1" applyBorder="1"/>
    <xf numFmtId="0" fontId="5" fillId="0" borderId="6" xfId="0" applyFont="1" applyFill="1" applyBorder="1" applyAlignment="1" applyProtection="1">
      <alignment horizontal="left" vertical="center"/>
    </xf>
    <xf numFmtId="0" fontId="1" fillId="0" borderId="8" xfId="2" applyFont="1" applyBorder="1" applyAlignment="1">
      <alignment horizontal="left" vertical="center" indent="1"/>
    </xf>
    <xf numFmtId="0" fontId="5" fillId="0" borderId="6" xfId="2" applyFont="1" applyBorder="1" applyAlignment="1">
      <alignment horizontal="left" vertical="center" indent="1"/>
    </xf>
    <xf numFmtId="0" fontId="1" fillId="0" borderId="8" xfId="0" applyFont="1" applyFill="1" applyBorder="1" applyAlignment="1" applyProtection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1" fillId="0" borderId="8" xfId="2" applyFont="1" applyFill="1" applyBorder="1" applyAlignment="1">
      <alignment horizontal="left" vertical="center" indent="1"/>
    </xf>
    <xf numFmtId="0" fontId="5" fillId="0" borderId="6" xfId="2" applyFont="1" applyFill="1" applyBorder="1" applyAlignment="1">
      <alignment horizontal="left" vertical="center" indent="1"/>
    </xf>
    <xf numFmtId="1" fontId="1" fillId="0" borderId="10" xfId="2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 applyProtection="1"/>
    <xf numFmtId="1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 wrapText="1"/>
    </xf>
    <xf numFmtId="0" fontId="1" fillId="0" borderId="0" xfId="2" applyFont="1" applyFill="1" applyBorder="1" applyAlignment="1">
      <alignment horizontal="right" vertical="center" wrapText="1"/>
    </xf>
    <xf numFmtId="1" fontId="1" fillId="0" borderId="8" xfId="1" applyNumberFormat="1" applyFont="1" applyBorder="1" applyAlignment="1">
      <alignment horizontal="right" vertical="center"/>
    </xf>
    <xf numFmtId="0" fontId="11" fillId="2" borderId="10" xfId="0" applyFont="1" applyFill="1" applyBorder="1"/>
    <xf numFmtId="0" fontId="1" fillId="2" borderId="8" xfId="2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vertical="center" wrapText="1"/>
    </xf>
    <xf numFmtId="0" fontId="1" fillId="2" borderId="0" xfId="2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2" applyFont="1" applyBorder="1" applyAlignment="1">
      <alignment horizontal="left" vertical="center" indent="1"/>
    </xf>
    <xf numFmtId="1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/>
    </xf>
    <xf numFmtId="1" fontId="1" fillId="2" borderId="0" xfId="1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" fontId="1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indent="1"/>
    </xf>
    <xf numFmtId="0" fontId="11" fillId="2" borderId="0" xfId="0" applyFont="1" applyFill="1" applyBorder="1"/>
    <xf numFmtId="1" fontId="1" fillId="2" borderId="8" xfId="2" applyNumberFormat="1" applyFont="1" applyFill="1" applyBorder="1" applyAlignment="1">
      <alignment horizontal="right" vertical="center" wrapText="1"/>
    </xf>
    <xf numFmtId="1" fontId="1" fillId="2" borderId="8" xfId="2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 applyProtection="1">
      <alignment horizontal="right" vertical="center"/>
    </xf>
    <xf numFmtId="1" fontId="1" fillId="2" borderId="8" xfId="1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 indent="1"/>
    </xf>
    <xf numFmtId="0" fontId="1" fillId="0" borderId="13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 vertical="top"/>
    </xf>
    <xf numFmtId="0" fontId="9" fillId="2" borderId="8" xfId="0" applyNumberFormat="1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indent="1"/>
    </xf>
    <xf numFmtId="0" fontId="1" fillId="0" borderId="8" xfId="2" applyFont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/>
    </xf>
    <xf numFmtId="0" fontId="1" fillId="0" borderId="8" xfId="2" applyFont="1" applyFill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 indent="1"/>
    </xf>
    <xf numFmtId="0" fontId="5" fillId="0" borderId="10" xfId="0" applyFont="1" applyFill="1" applyBorder="1" applyAlignment="1" applyProtection="1">
      <alignment horizontal="left" vertical="top"/>
    </xf>
    <xf numFmtId="0" fontId="8" fillId="0" borderId="0" xfId="0" applyFont="1" applyBorder="1" applyAlignment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/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 applyProtection="1"/>
    <xf numFmtId="0" fontId="7" fillId="2" borderId="7" xfId="0" applyFont="1" applyFill="1" applyBorder="1"/>
    <xf numFmtId="0" fontId="6" fillId="2" borderId="14" xfId="0" applyNumberFormat="1" applyFont="1" applyFill="1" applyBorder="1" applyAlignment="1" applyProtection="1"/>
    <xf numFmtId="0" fontId="7" fillId="2" borderId="9" xfId="0" applyFont="1" applyFill="1" applyBorder="1"/>
    <xf numFmtId="0" fontId="8" fillId="0" borderId="6" xfId="0" applyFont="1" applyFill="1" applyBorder="1"/>
    <xf numFmtId="0" fontId="5" fillId="0" borderId="6" xfId="0" applyFont="1" applyFill="1" applyBorder="1" applyAlignment="1" applyProtection="1">
      <alignment horizontal="left" vertical="center" wrapText="1" indent="1"/>
    </xf>
    <xf numFmtId="1" fontId="1" fillId="0" borderId="13" xfId="1" applyNumberFormat="1" applyFont="1" applyBorder="1" applyAlignment="1">
      <alignment horizontal="right" vertical="center" wrapText="1"/>
    </xf>
    <xf numFmtId="1" fontId="1" fillId="2" borderId="6" xfId="0" applyNumberFormat="1" applyFont="1" applyFill="1" applyBorder="1" applyAlignment="1" applyProtection="1">
      <alignment vertical="center" wrapText="1"/>
    </xf>
    <xf numFmtId="1" fontId="1" fillId="2" borderId="8" xfId="0" applyNumberFormat="1" applyFont="1" applyFill="1" applyBorder="1" applyAlignment="1" applyProtection="1">
      <alignment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 applyProtection="1">
      <alignment horizontal="righ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2" borderId="6" xfId="0" applyNumberFormat="1" applyFont="1" applyFill="1" applyBorder="1" applyAlignment="1" applyProtection="1">
      <alignment horizontal="right" vertical="center"/>
    </xf>
    <xf numFmtId="1" fontId="1" fillId="2" borderId="6" xfId="0" applyNumberFormat="1" applyFont="1" applyFill="1" applyBorder="1" applyAlignment="1" applyProtection="1">
      <alignment vertical="center"/>
    </xf>
    <xf numFmtId="1" fontId="1" fillId="2" borderId="8" xfId="0" applyNumberFormat="1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>
      <alignment horizontal="right"/>
    </xf>
    <xf numFmtId="0" fontId="9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/>
    <xf numFmtId="1" fontId="1" fillId="2" borderId="8" xfId="0" applyNumberFormat="1" applyFont="1" applyFill="1" applyBorder="1"/>
    <xf numFmtId="0" fontId="10" fillId="2" borderId="6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>
      <alignment vertical="top"/>
    </xf>
    <xf numFmtId="0" fontId="5" fillId="0" borderId="6" xfId="0" applyFont="1" applyFill="1" applyBorder="1" applyAlignment="1" applyProtection="1">
      <alignment horizontal="left" vertical="top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5" fillId="0" borderId="6" xfId="2" applyFont="1" applyFill="1" applyBorder="1" applyAlignment="1">
      <alignment horizontal="left" vertical="top"/>
    </xf>
    <xf numFmtId="0" fontId="10" fillId="2" borderId="6" xfId="0" applyFont="1" applyFill="1" applyBorder="1" applyAlignment="1" applyProtection="1">
      <alignment horizontal="left" vertical="top" wrapText="1"/>
    </xf>
    <xf numFmtId="0" fontId="10" fillId="2" borderId="6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right" vertical="top" indent="2"/>
    </xf>
    <xf numFmtId="1" fontId="1" fillId="0" borderId="10" xfId="0" applyNumberFormat="1" applyFont="1" applyFill="1" applyBorder="1" applyAlignment="1" applyProtection="1">
      <alignment horizontal="right" vertical="top" wrapText="1" indent="2"/>
    </xf>
    <xf numFmtId="1" fontId="1" fillId="0" borderId="13" xfId="0" applyNumberFormat="1" applyFont="1" applyFill="1" applyBorder="1" applyAlignment="1" applyProtection="1">
      <alignment horizontal="right" vertical="top" wrapText="1" indent="2"/>
    </xf>
    <xf numFmtId="1" fontId="1" fillId="0" borderId="7" xfId="0" applyNumberFormat="1" applyFont="1" applyFill="1" applyBorder="1" applyAlignment="1" applyProtection="1">
      <alignment horizontal="right" vertical="top" wrapText="1" indent="2"/>
    </xf>
    <xf numFmtId="1" fontId="1" fillId="0" borderId="10" xfId="1" applyNumberFormat="1" applyFont="1" applyBorder="1" applyAlignment="1">
      <alignment horizontal="right" vertical="top" wrapText="1" indent="2"/>
    </xf>
    <xf numFmtId="1" fontId="1" fillId="0" borderId="13" xfId="1" applyNumberFormat="1" applyFont="1" applyBorder="1" applyAlignment="1">
      <alignment horizontal="right" vertical="top" wrapText="1" indent="2"/>
    </xf>
    <xf numFmtId="0" fontId="1" fillId="0" borderId="6" xfId="0" applyFont="1" applyFill="1" applyBorder="1" applyAlignment="1" applyProtection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indent="2"/>
    </xf>
    <xf numFmtId="1" fontId="1" fillId="0" borderId="8" xfId="0" applyNumberFormat="1" applyFont="1" applyFill="1" applyBorder="1" applyAlignment="1" applyProtection="1">
      <alignment horizontal="right" vertical="top" indent="2"/>
    </xf>
    <xf numFmtId="1" fontId="1" fillId="0" borderId="6" xfId="0" applyNumberFormat="1" applyFont="1" applyFill="1" applyBorder="1" applyAlignment="1" applyProtection="1">
      <alignment horizontal="right" vertical="top" indent="2"/>
    </xf>
    <xf numFmtId="1" fontId="1" fillId="0" borderId="0" xfId="1" applyNumberFormat="1" applyFont="1" applyFill="1" applyBorder="1" applyAlignment="1">
      <alignment horizontal="right" vertical="top" indent="2"/>
    </xf>
    <xf numFmtId="1" fontId="1" fillId="0" borderId="8" xfId="1" applyNumberFormat="1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 applyProtection="1">
      <alignment horizontal="right" vertical="top" wrapText="1" indent="2"/>
    </xf>
    <xf numFmtId="1" fontId="1" fillId="2" borderId="0" xfId="0" applyNumberFormat="1" applyFont="1" applyFill="1" applyBorder="1" applyAlignment="1" applyProtection="1">
      <alignment horizontal="right" vertical="top" wrapText="1" indent="2"/>
    </xf>
    <xf numFmtId="1" fontId="1" fillId="2" borderId="8" xfId="0" applyNumberFormat="1" applyFont="1" applyFill="1" applyBorder="1" applyAlignment="1" applyProtection="1">
      <alignment horizontal="right" vertical="top" wrapText="1" indent="2"/>
    </xf>
    <xf numFmtId="0" fontId="1" fillId="0" borderId="6" xfId="2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 applyProtection="1">
      <alignment horizontal="right" vertical="top" indent="2"/>
    </xf>
    <xf numFmtId="1" fontId="1" fillId="2" borderId="0" xfId="0" applyNumberFormat="1" applyFont="1" applyFill="1" applyBorder="1" applyAlignment="1" applyProtection="1">
      <alignment horizontal="right" vertical="top" indent="2"/>
    </xf>
    <xf numFmtId="1" fontId="1" fillId="2" borderId="8" xfId="0" applyNumberFormat="1" applyFont="1" applyFill="1" applyBorder="1" applyAlignment="1" applyProtection="1">
      <alignment horizontal="right" vertical="top" indent="2"/>
    </xf>
    <xf numFmtId="0" fontId="17" fillId="0" borderId="0" xfId="0" applyFont="1" applyBorder="1" applyAlignment="1">
      <alignment horizontal="right" vertical="top" indent="2"/>
    </xf>
    <xf numFmtId="0" fontId="1" fillId="0" borderId="0" xfId="0" applyFont="1" applyFill="1" applyBorder="1" applyAlignment="1">
      <alignment horizontal="right" vertical="top" indent="2"/>
    </xf>
    <xf numFmtId="0" fontId="1" fillId="0" borderId="8" xfId="0" applyFont="1" applyFill="1" applyBorder="1" applyAlignment="1">
      <alignment horizontal="right" vertical="top" indent="2"/>
    </xf>
    <xf numFmtId="0" fontId="1" fillId="0" borderId="6" xfId="0" applyFont="1" applyFill="1" applyBorder="1" applyAlignment="1">
      <alignment horizontal="right" vertical="top" indent="2"/>
    </xf>
    <xf numFmtId="1" fontId="1" fillId="2" borderId="6" xfId="0" applyNumberFormat="1" applyFont="1" applyFill="1" applyBorder="1" applyAlignment="1">
      <alignment horizontal="right" vertical="top" indent="2"/>
    </xf>
    <xf numFmtId="1" fontId="1" fillId="2" borderId="0" xfId="0" applyNumberFormat="1" applyFont="1" applyFill="1" applyBorder="1" applyAlignment="1">
      <alignment horizontal="right" vertical="top" indent="2"/>
    </xf>
    <xf numFmtId="1" fontId="1" fillId="2" borderId="8" xfId="0" applyNumberFormat="1" applyFont="1" applyFill="1" applyBorder="1" applyAlignment="1">
      <alignment horizontal="right" vertical="top" indent="2"/>
    </xf>
    <xf numFmtId="0" fontId="9" fillId="2" borderId="6" xfId="0" applyFont="1" applyFill="1" applyBorder="1" applyAlignment="1" applyProtection="1">
      <alignment horizontal="right" vertical="top" indent="2"/>
    </xf>
    <xf numFmtId="0" fontId="1" fillId="2" borderId="0" xfId="0" applyFont="1" applyFill="1" applyBorder="1" applyAlignment="1">
      <alignment horizontal="right" vertical="top" indent="2"/>
    </xf>
    <xf numFmtId="0" fontId="1" fillId="2" borderId="8" xfId="0" applyFont="1" applyFill="1" applyBorder="1" applyAlignment="1">
      <alignment horizontal="right" vertical="top" indent="2"/>
    </xf>
    <xf numFmtId="0" fontId="1" fillId="2" borderId="6" xfId="0" applyFont="1" applyFill="1" applyBorder="1" applyAlignment="1">
      <alignment horizontal="right" vertical="top" indent="2"/>
    </xf>
    <xf numFmtId="0" fontId="9" fillId="2" borderId="6" xfId="0" applyFont="1" applyFill="1" applyBorder="1" applyAlignment="1" applyProtection="1">
      <alignment horizontal="right" vertical="top" wrapText="1" indent="2"/>
    </xf>
    <xf numFmtId="1" fontId="1" fillId="2" borderId="0" xfId="1" applyNumberFormat="1" applyFont="1" applyFill="1" applyBorder="1" applyAlignment="1">
      <alignment horizontal="right" vertical="top" wrapText="1" indent="2"/>
    </xf>
    <xf numFmtId="1" fontId="1" fillId="2" borderId="8" xfId="1" applyNumberFormat="1" applyFont="1" applyFill="1" applyBorder="1" applyAlignment="1">
      <alignment horizontal="right" vertical="top" indent="2"/>
    </xf>
    <xf numFmtId="0" fontId="1" fillId="0" borderId="6" xfId="0" applyFont="1" applyFill="1" applyBorder="1" applyAlignment="1" applyProtection="1">
      <alignment horizontal="right" vertical="top" wrapText="1" indent="2"/>
    </xf>
    <xf numFmtId="1" fontId="1" fillId="0" borderId="8" xfId="0" applyNumberFormat="1" applyFont="1" applyFill="1" applyBorder="1" applyAlignment="1" applyProtection="1">
      <alignment horizontal="right" vertical="top" wrapText="1" indent="2"/>
    </xf>
    <xf numFmtId="1" fontId="1" fillId="0" borderId="6" xfId="0" applyNumberFormat="1" applyFont="1" applyFill="1" applyBorder="1" applyAlignment="1" applyProtection="1">
      <alignment horizontal="right" vertical="top" wrapText="1" indent="2"/>
    </xf>
    <xf numFmtId="1" fontId="1" fillId="0" borderId="0" xfId="1" applyNumberFormat="1" applyFont="1" applyFill="1" applyBorder="1" applyAlignment="1">
      <alignment horizontal="right" vertical="top" wrapText="1" indent="2"/>
    </xf>
    <xf numFmtId="1" fontId="1" fillId="0" borderId="0" xfId="0" applyNumberFormat="1" applyFont="1" applyFill="1" applyBorder="1" applyAlignment="1" applyProtection="1">
      <alignment horizontal="right" vertical="top" indent="1"/>
    </xf>
    <xf numFmtId="1" fontId="1" fillId="0" borderId="10" xfId="0" applyNumberFormat="1" applyFont="1" applyFill="1" applyBorder="1" applyAlignment="1" applyProtection="1">
      <alignment horizontal="right" vertical="top" wrapText="1" indent="1"/>
    </xf>
    <xf numFmtId="1" fontId="1" fillId="0" borderId="10" xfId="1" applyNumberFormat="1" applyFont="1" applyBorder="1" applyAlignment="1">
      <alignment horizontal="right" vertical="top" wrapText="1" indent="1"/>
    </xf>
    <xf numFmtId="0" fontId="1" fillId="0" borderId="10" xfId="2" applyFont="1" applyBorder="1" applyAlignment="1">
      <alignment horizontal="right" vertical="top" wrapText="1" indent="1"/>
    </xf>
    <xf numFmtId="1" fontId="1" fillId="0" borderId="10" xfId="2" applyNumberFormat="1" applyFont="1" applyBorder="1" applyAlignment="1">
      <alignment horizontal="right" vertical="top" wrapText="1" indent="1"/>
    </xf>
    <xf numFmtId="1" fontId="1" fillId="0" borderId="10" xfId="0" applyNumberFormat="1" applyFont="1" applyFill="1" applyBorder="1" applyAlignment="1" applyProtection="1">
      <alignment horizontal="right" vertical="top" indent="1"/>
    </xf>
    <xf numFmtId="1" fontId="1" fillId="0" borderId="13" xfId="0" applyNumberFormat="1" applyFont="1" applyFill="1" applyBorder="1" applyAlignment="1" applyProtection="1">
      <alignment horizontal="right" vertical="top" indent="1"/>
    </xf>
    <xf numFmtId="1" fontId="1" fillId="0" borderId="0" xfId="1" applyNumberFormat="1" applyFont="1" applyFill="1" applyBorder="1" applyAlignment="1">
      <alignment horizontal="right" vertical="top" indent="1"/>
    </xf>
    <xf numFmtId="0" fontId="1" fillId="0" borderId="0" xfId="2" applyFont="1" applyBorder="1" applyAlignment="1">
      <alignment horizontal="right" vertical="top" indent="1"/>
    </xf>
    <xf numFmtId="1" fontId="1" fillId="0" borderId="0" xfId="2" applyNumberFormat="1" applyFont="1" applyBorder="1" applyAlignment="1">
      <alignment horizontal="right" vertical="top" wrapText="1" indent="1"/>
    </xf>
    <xf numFmtId="1" fontId="1" fillId="0" borderId="0" xfId="1" applyNumberFormat="1" applyFont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wrapText="1" indent="1"/>
    </xf>
    <xf numFmtId="0" fontId="11" fillId="0" borderId="0" xfId="0" applyFont="1" applyBorder="1" applyAlignment="1">
      <alignment horizontal="right" vertical="top" indent="1"/>
    </xf>
    <xf numFmtId="1" fontId="1" fillId="0" borderId="8" xfId="0" applyNumberFormat="1" applyFont="1" applyFill="1" applyBorder="1" applyAlignment="1" applyProtection="1">
      <alignment horizontal="right" vertical="top" indent="1"/>
    </xf>
    <xf numFmtId="1" fontId="1" fillId="2" borderId="6" xfId="0" applyNumberFormat="1" applyFont="1" applyFill="1" applyBorder="1" applyAlignment="1" applyProtection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wrapText="1" indent="1"/>
    </xf>
    <xf numFmtId="0" fontId="1" fillId="2" borderId="0" xfId="2" applyFont="1" applyFill="1" applyBorder="1" applyAlignment="1">
      <alignment horizontal="right" vertical="top" wrapText="1" indent="1"/>
    </xf>
    <xf numFmtId="1" fontId="1" fillId="2" borderId="0" xfId="2" applyNumberFormat="1" applyFont="1" applyFill="1" applyBorder="1" applyAlignment="1">
      <alignment horizontal="right" vertical="top" wrapText="1" indent="1"/>
    </xf>
    <xf numFmtId="1" fontId="1" fillId="2" borderId="8" xfId="2" applyNumberFormat="1" applyFont="1" applyFill="1" applyBorder="1" applyAlignment="1">
      <alignment horizontal="right" vertical="top" wrapText="1" indent="1"/>
    </xf>
    <xf numFmtId="0" fontId="11" fillId="0" borderId="0" xfId="0" applyFont="1" applyFill="1" applyBorder="1" applyAlignment="1">
      <alignment horizontal="right" vertical="top" indent="1"/>
    </xf>
    <xf numFmtId="0" fontId="1" fillId="0" borderId="0" xfId="2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indent="1"/>
    </xf>
    <xf numFmtId="0" fontId="1" fillId="2" borderId="0" xfId="2" applyFont="1" applyFill="1" applyBorder="1" applyAlignment="1">
      <alignment horizontal="right" vertical="top" indent="1"/>
    </xf>
    <xf numFmtId="1" fontId="1" fillId="2" borderId="0" xfId="2" applyNumberFormat="1" applyFont="1" applyFill="1" applyBorder="1" applyAlignment="1">
      <alignment horizontal="right" vertical="top" indent="1"/>
    </xf>
    <xf numFmtId="1" fontId="1" fillId="2" borderId="8" xfId="2" applyNumberFormat="1" applyFont="1" applyFill="1" applyBorder="1" applyAlignment="1">
      <alignment horizontal="right" vertical="top" indent="1"/>
    </xf>
    <xf numFmtId="0" fontId="1" fillId="0" borderId="8" xfId="0" applyFont="1" applyBorder="1" applyAlignment="1">
      <alignment horizontal="right" vertical="top" indent="1"/>
    </xf>
    <xf numFmtId="1" fontId="1" fillId="0" borderId="8" xfId="0" applyNumberFormat="1" applyFont="1" applyBorder="1" applyAlignment="1">
      <alignment horizontal="right" vertical="top" indent="1"/>
    </xf>
    <xf numFmtId="1" fontId="1" fillId="0" borderId="8" xfId="1" applyNumberFormat="1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>
      <alignment horizontal="right" vertical="top" indent="1"/>
    </xf>
    <xf numFmtId="1" fontId="21" fillId="0" borderId="0" xfId="0" applyNumberFormat="1" applyFont="1" applyFill="1" applyBorder="1" applyAlignment="1" applyProtection="1">
      <alignment horizontal="right" vertical="top" indent="1"/>
    </xf>
    <xf numFmtId="0" fontId="1" fillId="2" borderId="0" xfId="0" applyFont="1" applyFill="1" applyBorder="1" applyAlignment="1">
      <alignment horizontal="right" vertical="top" indent="1"/>
    </xf>
    <xf numFmtId="1" fontId="1" fillId="2" borderId="8" xfId="0" applyNumberFormat="1" applyFont="1" applyFill="1" applyBorder="1" applyAlignment="1" applyProtection="1">
      <alignment horizontal="right" vertical="top" indent="1"/>
    </xf>
    <xf numFmtId="1" fontId="1" fillId="2" borderId="0" xfId="1" applyNumberFormat="1" applyFont="1" applyFill="1" applyBorder="1" applyAlignment="1">
      <alignment horizontal="right" vertical="top" wrapText="1" indent="1"/>
    </xf>
    <xf numFmtId="1" fontId="1" fillId="2" borderId="0" xfId="1" applyNumberFormat="1" applyFont="1" applyFill="1" applyBorder="1" applyAlignment="1">
      <alignment horizontal="right" vertical="top" indent="1"/>
    </xf>
    <xf numFmtId="1" fontId="1" fillId="2" borderId="8" xfId="1" applyNumberFormat="1" applyFont="1" applyFill="1" applyBorder="1" applyAlignment="1">
      <alignment horizontal="right" vertical="top" indent="1"/>
    </xf>
    <xf numFmtId="1" fontId="1" fillId="0" borderId="0" xfId="0" applyNumberFormat="1" applyFont="1" applyFill="1" applyBorder="1" applyAlignment="1" applyProtection="1">
      <alignment horizontal="right" vertical="top" wrapText="1" indent="1"/>
    </xf>
    <xf numFmtId="1" fontId="1" fillId="0" borderId="0" xfId="1" applyNumberFormat="1" applyFont="1" applyFill="1" applyBorder="1" applyAlignment="1">
      <alignment horizontal="right" vertical="top" wrapText="1" indent="1"/>
    </xf>
    <xf numFmtId="0" fontId="1" fillId="0" borderId="0" xfId="2" applyFont="1" applyFill="1" applyBorder="1" applyAlignment="1">
      <alignment horizontal="right" vertical="top" wrapText="1" indent="1"/>
    </xf>
    <xf numFmtId="1" fontId="1" fillId="0" borderId="0" xfId="2" applyNumberFormat="1" applyFont="1" applyFill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indent="1"/>
    </xf>
    <xf numFmtId="0" fontId="11" fillId="2" borderId="0" xfId="0" applyFont="1" applyFill="1" applyBorder="1" applyAlignment="1">
      <alignment horizontal="right" vertical="top" indent="1"/>
    </xf>
    <xf numFmtId="0" fontId="1" fillId="2" borderId="8" xfId="2" applyFont="1" applyFill="1" applyBorder="1" applyAlignment="1">
      <alignment horizontal="right" vertical="top" wrapText="1" indent="1"/>
    </xf>
    <xf numFmtId="0" fontId="6" fillId="2" borderId="13" xfId="2" applyFont="1" applyFill="1" applyBorder="1"/>
    <xf numFmtId="0" fontId="1" fillId="0" borderId="5" xfId="2" applyFont="1" applyBorder="1" applyAlignment="1">
      <alignment horizontal="right" vertical="top" wrapText="1" indent="8"/>
    </xf>
    <xf numFmtId="0" fontId="1" fillId="0" borderId="5" xfId="2" applyFont="1" applyBorder="1" applyAlignment="1">
      <alignment horizontal="right" vertical="top" indent="8"/>
    </xf>
    <xf numFmtId="0" fontId="11" fillId="0" borderId="5" xfId="0" applyFont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wrapText="1" indent="8"/>
    </xf>
    <xf numFmtId="0" fontId="11" fillId="0" borderId="5" xfId="0" applyFont="1" applyFill="1" applyBorder="1" applyAlignment="1">
      <alignment horizontal="right" vertical="top" indent="8"/>
    </xf>
    <xf numFmtId="0" fontId="1" fillId="0" borderId="5" xfId="2" applyFont="1" applyFill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indent="8"/>
    </xf>
    <xf numFmtId="1" fontId="1" fillId="2" borderId="5" xfId="2" applyNumberFormat="1" applyFont="1" applyFill="1" applyBorder="1" applyAlignment="1">
      <alignment horizontal="right" vertical="top" wrapText="1" indent="8"/>
    </xf>
    <xf numFmtId="0" fontId="1" fillId="0" borderId="5" xfId="2" applyFont="1" applyFill="1" applyBorder="1" applyAlignment="1">
      <alignment horizontal="right" vertical="top" wrapText="1" indent="8"/>
    </xf>
    <xf numFmtId="0" fontId="11" fillId="2" borderId="5" xfId="0" applyFont="1" applyFill="1" applyBorder="1" applyAlignment="1">
      <alignment horizontal="right" vertical="top" indent="8"/>
    </xf>
    <xf numFmtId="0" fontId="6" fillId="2" borderId="12" xfId="2" applyFont="1" applyFill="1" applyBorder="1"/>
    <xf numFmtId="0" fontId="7" fillId="2" borderId="3" xfId="0" applyFont="1" applyFill="1" applyBorder="1"/>
    <xf numFmtId="0" fontId="1" fillId="2" borderId="13" xfId="2" applyFont="1" applyFill="1" applyBorder="1"/>
    <xf numFmtId="0" fontId="1" fillId="2" borderId="8" xfId="0" applyFont="1" applyFill="1" applyBorder="1" applyAlignment="1" applyProtection="1">
      <alignment horizontal="left" vertical="center"/>
    </xf>
    <xf numFmtId="0" fontId="1" fillId="2" borderId="14" xfId="2" applyFont="1" applyFill="1" applyBorder="1"/>
    <xf numFmtId="0" fontId="1" fillId="2" borderId="4" xfId="2" applyFont="1" applyFill="1" applyBorder="1" applyAlignment="1">
      <alignment horizontal="center"/>
    </xf>
    <xf numFmtId="0" fontId="11" fillId="2" borderId="15" xfId="0" applyFont="1" applyFill="1" applyBorder="1"/>
    <xf numFmtId="1" fontId="1" fillId="0" borderId="8" xfId="2" applyNumberFormat="1" applyFont="1" applyFill="1" applyBorder="1" applyAlignment="1">
      <alignment horizontal="right" vertical="center" wrapText="1"/>
    </xf>
    <xf numFmtId="0" fontId="1" fillId="0" borderId="7" xfId="2" applyFont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/>
    </xf>
    <xf numFmtId="0" fontId="1" fillId="0" borderId="7" xfId="2" applyFont="1" applyBorder="1" applyAlignment="1">
      <alignment horizontal="right" vertical="center" wrapText="1" indent="5"/>
    </xf>
    <xf numFmtId="1" fontId="1" fillId="0" borderId="8" xfId="2" applyNumberFormat="1" applyFont="1" applyBorder="1" applyAlignment="1">
      <alignment horizontal="right" vertical="center" wrapText="1" indent="5"/>
    </xf>
    <xf numFmtId="0" fontId="1" fillId="0" borderId="6" xfId="2" applyFont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wrapText="1" indent="5"/>
    </xf>
    <xf numFmtId="1" fontId="1" fillId="2" borderId="8" xfId="2" applyNumberFormat="1" applyFont="1" applyFill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indent="5"/>
    </xf>
    <xf numFmtId="1" fontId="1" fillId="2" borderId="8" xfId="2" applyNumberFormat="1" applyFont="1" applyFill="1" applyBorder="1" applyAlignment="1">
      <alignment horizontal="right" vertical="center" indent="5"/>
    </xf>
    <xf numFmtId="1" fontId="1" fillId="0" borderId="8" xfId="2" applyNumberFormat="1" applyFont="1" applyFill="1" applyBorder="1" applyAlignment="1">
      <alignment horizontal="right" vertical="center" wrapText="1" indent="5"/>
    </xf>
    <xf numFmtId="0" fontId="1" fillId="0" borderId="6" xfId="2" applyFont="1" applyFill="1" applyBorder="1" applyAlignment="1">
      <alignment horizontal="right" vertical="center" wrapText="1" indent="5"/>
    </xf>
    <xf numFmtId="0" fontId="7" fillId="2" borderId="10" xfId="0" applyFont="1" applyFill="1" applyBorder="1"/>
    <xf numFmtId="0" fontId="9" fillId="2" borderId="8" xfId="0" applyFont="1" applyFill="1" applyBorder="1" applyAlignment="1" applyProtection="1">
      <alignment vertical="center" wrapText="1"/>
    </xf>
    <xf numFmtId="0" fontId="6" fillId="2" borderId="14" xfId="2" applyFont="1" applyFill="1" applyBorder="1"/>
    <xf numFmtId="0" fontId="1" fillId="2" borderId="14" xfId="2" applyFont="1" applyFill="1" applyBorder="1" applyAlignment="1">
      <alignment horizontal="center"/>
    </xf>
    <xf numFmtId="0" fontId="7" fillId="2" borderId="15" xfId="0" applyFont="1" applyFill="1" applyBorder="1"/>
    <xf numFmtId="1" fontId="1" fillId="0" borderId="7" xfId="2" applyNumberFormat="1" applyFont="1" applyBorder="1" applyAlignment="1">
      <alignment horizontal="right" vertical="center" wrapText="1"/>
    </xf>
    <xf numFmtId="1" fontId="1" fillId="0" borderId="6" xfId="2" applyNumberFormat="1" applyFont="1" applyBorder="1" applyAlignment="1">
      <alignment horizontal="right" vertical="center" wrapText="1"/>
    </xf>
    <xf numFmtId="1" fontId="1" fillId="2" borderId="6" xfId="2" applyNumberFormat="1" applyFont="1" applyFill="1" applyBorder="1" applyAlignment="1">
      <alignment horizontal="right" vertical="center" wrapText="1"/>
    </xf>
    <xf numFmtId="0" fontId="1" fillId="0" borderId="8" xfId="2" applyFont="1" applyFill="1" applyBorder="1" applyAlignment="1">
      <alignment horizontal="left" vertical="top"/>
    </xf>
    <xf numFmtId="0" fontId="1" fillId="0" borderId="8" xfId="2" applyFont="1" applyBorder="1" applyAlignment="1">
      <alignment horizontal="left" vertical="top"/>
    </xf>
    <xf numFmtId="0" fontId="9" fillId="2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1" fontId="1" fillId="0" borderId="7" xfId="2" applyNumberFormat="1" applyFont="1" applyBorder="1" applyAlignment="1">
      <alignment horizontal="right" vertical="top" wrapText="1" indent="5"/>
    </xf>
    <xf numFmtId="1" fontId="1" fillId="0" borderId="8" xfId="2" applyNumberFormat="1" applyFont="1" applyBorder="1" applyAlignment="1">
      <alignment horizontal="right" vertical="top" wrapText="1" indent="5"/>
    </xf>
    <xf numFmtId="1" fontId="1" fillId="0" borderId="6" xfId="2" applyNumberFormat="1" applyFont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wrapText="1" indent="5"/>
    </xf>
    <xf numFmtId="1" fontId="1" fillId="2" borderId="8" xfId="2" applyNumberFormat="1" applyFont="1" applyFill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indent="5"/>
    </xf>
    <xf numFmtId="1" fontId="1" fillId="2" borderId="8" xfId="2" applyNumberFormat="1" applyFont="1" applyFill="1" applyBorder="1" applyAlignment="1">
      <alignment horizontal="right" vertical="top" indent="5"/>
    </xf>
    <xf numFmtId="1" fontId="1" fillId="0" borderId="6" xfId="2" applyNumberFormat="1" applyFont="1" applyBorder="1" applyAlignment="1">
      <alignment horizontal="right" vertical="top" indent="5"/>
    </xf>
    <xf numFmtId="0" fontId="1" fillId="2" borderId="6" xfId="2" applyFont="1" applyFill="1" applyBorder="1" applyAlignment="1">
      <alignment horizontal="right" vertical="top" wrapText="1" indent="5"/>
    </xf>
    <xf numFmtId="0" fontId="1" fillId="2" borderId="6" xfId="0" applyFont="1" applyFill="1" applyBorder="1" applyAlignment="1">
      <alignment horizontal="right"/>
    </xf>
    <xf numFmtId="0" fontId="6" fillId="2" borderId="12" xfId="0" applyFont="1" applyFill="1" applyBorder="1" applyAlignment="1" applyProtection="1"/>
    <xf numFmtId="0" fontId="4" fillId="2" borderId="3" xfId="3" applyFill="1" applyBorder="1"/>
    <xf numFmtId="0" fontId="6" fillId="2" borderId="3" xfId="0" applyFont="1" applyFill="1" applyBorder="1" applyAlignment="1" applyProtection="1"/>
    <xf numFmtId="1" fontId="1" fillId="2" borderId="6" xfId="0" applyNumberFormat="1" applyFont="1" applyFill="1" applyBorder="1"/>
    <xf numFmtId="1" fontId="1" fillId="2" borderId="0" xfId="0" applyNumberFormat="1" applyFont="1" applyFill="1" applyBorder="1"/>
    <xf numFmtId="0" fontId="1" fillId="2" borderId="4" xfId="2" applyFont="1" applyFill="1" applyBorder="1" applyAlignment="1">
      <alignment horizontal="center" vertical="center" wrapText="1"/>
    </xf>
    <xf numFmtId="1" fontId="1" fillId="0" borderId="8" xfId="2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1" fontId="11" fillId="0" borderId="8" xfId="0" applyNumberFormat="1" applyFont="1" applyFill="1" applyBorder="1" applyAlignment="1">
      <alignment horizontal="right" vertical="center"/>
    </xf>
    <xf numFmtId="1" fontId="1" fillId="0" borderId="8" xfId="2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/>
    </xf>
    <xf numFmtId="1" fontId="11" fillId="2" borderId="8" xfId="0" applyNumberFormat="1" applyFont="1" applyFill="1" applyBorder="1"/>
    <xf numFmtId="0" fontId="11" fillId="0" borderId="6" xfId="0" applyFont="1" applyFill="1" applyBorder="1" applyAlignment="1">
      <alignment horizontal="right" vertical="center"/>
    </xf>
    <xf numFmtId="1" fontId="1" fillId="0" borderId="6" xfId="2" applyNumberFormat="1" applyFont="1" applyFill="1" applyBorder="1" applyAlignment="1">
      <alignment horizontal="right" vertical="center"/>
    </xf>
    <xf numFmtId="0" fontId="11" fillId="2" borderId="6" xfId="0" applyFont="1" applyFill="1" applyBorder="1"/>
    <xf numFmtId="1" fontId="11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/>
    <xf numFmtId="1" fontId="11" fillId="2" borderId="8" xfId="0" applyNumberFormat="1" applyFont="1" applyFill="1" applyBorder="1" applyAlignment="1">
      <alignment horizontal="right"/>
    </xf>
    <xf numFmtId="0" fontId="1" fillId="0" borderId="8" xfId="2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 wrapText="1"/>
    </xf>
    <xf numFmtId="1" fontId="1" fillId="0" borderId="6" xfId="2" applyNumberFormat="1" applyFont="1" applyFill="1" applyBorder="1" applyAlignment="1">
      <alignment horizontal="right" vertical="center" wrapText="1"/>
    </xf>
    <xf numFmtId="0" fontId="1" fillId="0" borderId="0" xfId="2" applyFont="1" applyBorder="1" applyAlignment="1">
      <alignment horizontal="right" vertical="center" wrapText="1"/>
    </xf>
    <xf numFmtId="0" fontId="37" fillId="0" borderId="0" xfId="0" applyFont="1" applyAlignment="1">
      <alignment horizontal="right"/>
    </xf>
    <xf numFmtId="1" fontId="1" fillId="0" borderId="0" xfId="1" applyNumberFormat="1" applyFont="1" applyBorder="1" applyAlignment="1">
      <alignment vertical="center"/>
    </xf>
    <xf numFmtId="1" fontId="1" fillId="0" borderId="8" xfId="1" applyNumberFormat="1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" fontId="1" fillId="0" borderId="0" xfId="2" applyNumberFormat="1" applyFont="1" applyBorder="1" applyAlignment="1">
      <alignment horizontal="right" vertical="center"/>
    </xf>
    <xf numFmtId="1" fontId="11" fillId="0" borderId="0" xfId="0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/>
    </xf>
    <xf numFmtId="0" fontId="11" fillId="2" borderId="8" xfId="0" applyFont="1" applyFill="1" applyBorder="1"/>
    <xf numFmtId="0" fontId="37" fillId="0" borderId="13" xfId="0" applyNumberFormat="1" applyFont="1" applyFill="1" applyBorder="1" applyAlignment="1">
      <alignment wrapText="1"/>
    </xf>
    <xf numFmtId="0" fontId="38" fillId="0" borderId="7" xfId="0" applyNumberFormat="1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 indent="1"/>
    </xf>
    <xf numFmtId="0" fontId="1" fillId="0" borderId="0" xfId="0" applyFont="1" applyBorder="1" applyAlignment="1">
      <alignment horizontal="right" wrapText="1" indent="1"/>
    </xf>
    <xf numFmtId="1" fontId="1" fillId="0" borderId="0" xfId="0" applyNumberFormat="1" applyFont="1" applyBorder="1" applyAlignment="1">
      <alignment horizontal="right" wrapText="1" indent="1"/>
    </xf>
    <xf numFmtId="0" fontId="49" fillId="5" borderId="0" xfId="4" applyFont="1" applyFill="1" applyBorder="1" applyAlignment="1" applyProtection="1">
      <alignment vertical="top"/>
    </xf>
    <xf numFmtId="0" fontId="1" fillId="0" borderId="0" xfId="2" applyFont="1" applyFill="1" applyBorder="1" applyAlignment="1">
      <alignment horizontal="center" vertical="center" wrapText="1"/>
    </xf>
    <xf numFmtId="0" fontId="1" fillId="0" borderId="13" xfId="2" applyFont="1" applyBorder="1" applyAlignment="1">
      <alignment horizontal="right" vertical="center" wrapText="1"/>
    </xf>
    <xf numFmtId="0" fontId="48" fillId="2" borderId="2" xfId="1" applyFont="1" applyFill="1" applyBorder="1" applyAlignment="1">
      <alignment horizontal="center" vertical="center"/>
    </xf>
    <xf numFmtId="0" fontId="48" fillId="2" borderId="3" xfId="1" applyFont="1" applyFill="1" applyBorder="1" applyAlignment="1">
      <alignment horizontal="center" vertical="center"/>
    </xf>
    <xf numFmtId="1" fontId="1" fillId="0" borderId="0" xfId="1" applyNumberFormat="1" applyFont="1" applyBorder="1" applyAlignment="1">
      <alignment horizontal="right" vertical="center" wrapText="1"/>
    </xf>
    <xf numFmtId="0" fontId="6" fillId="2" borderId="1" xfId="1" applyFont="1" applyFill="1" applyBorder="1" applyAlignment="1">
      <alignment horizontal="center" vertical="center"/>
    </xf>
    <xf numFmtId="0" fontId="1" fillId="0" borderId="10" xfId="2" applyFont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" fillId="0" borderId="0" xfId="2" applyFont="1" applyFill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/>
    </xf>
    <xf numFmtId="0" fontId="1" fillId="0" borderId="0" xfId="2" applyFont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" fontId="1" fillId="0" borderId="6" xfId="0" applyNumberFormat="1" applyFont="1" applyFill="1" applyBorder="1" applyAlignment="1" applyProtection="1">
      <alignment horizontal="right" vertical="center"/>
    </xf>
    <xf numFmtId="0" fontId="1" fillId="0" borderId="6" xfId="2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Border="1" applyAlignment="1">
      <alignment horizontal="right" vertical="center"/>
    </xf>
    <xf numFmtId="1" fontId="11" fillId="2" borderId="8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vertical="center"/>
    </xf>
    <xf numFmtId="1" fontId="1" fillId="2" borderId="8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>
      <alignment vertical="center"/>
    </xf>
    <xf numFmtId="1" fontId="11" fillId="2" borderId="6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/>
    </xf>
    <xf numFmtId="0" fontId="35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28" fillId="6" borderId="16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vertical="center"/>
    </xf>
    <xf numFmtId="0" fontId="29" fillId="6" borderId="18" xfId="0" applyFont="1" applyFill="1" applyBorder="1" applyAlignment="1">
      <alignment vertical="center"/>
    </xf>
    <xf numFmtId="0" fontId="29" fillId="6" borderId="19" xfId="0" applyFont="1" applyFill="1" applyBorder="1" applyAlignment="1">
      <alignment vertical="center"/>
    </xf>
    <xf numFmtId="0" fontId="29" fillId="6" borderId="20" xfId="0" applyFont="1" applyFill="1" applyBorder="1" applyAlignment="1">
      <alignment vertical="center"/>
    </xf>
    <xf numFmtId="0" fontId="29" fillId="6" borderId="21" xfId="0" applyFont="1" applyFill="1" applyBorder="1" applyAlignment="1">
      <alignment vertical="center"/>
    </xf>
    <xf numFmtId="0" fontId="49" fillId="5" borderId="0" xfId="4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6" fillId="2" borderId="4" xfId="0" applyNumberFormat="1" applyFont="1" applyFill="1" applyBorder="1" applyAlignment="1" applyProtection="1">
      <alignment horizontal="center" wrapText="1"/>
    </xf>
    <xf numFmtId="0" fontId="0" fillId="0" borderId="4" xfId="0" applyBorder="1" applyAlignment="1">
      <alignment wrapText="1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0" xfId="2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6" fillId="2" borderId="13" xfId="2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6" fillId="2" borderId="7" xfId="2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3"/>
    <cellStyle name="Normal_Sheet1" xfId="1"/>
    <cellStyle name="Normal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2</xdr:row>
      <xdr:rowOff>19050</xdr:rowOff>
    </xdr:from>
    <xdr:to>
      <xdr:col>2</xdr:col>
      <xdr:colOff>2876550</xdr:colOff>
      <xdr:row>23</xdr:row>
      <xdr:rowOff>31174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6" y="1028700"/>
          <a:ext cx="2867024" cy="401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workbookViewId="0">
      <selection activeCell="F12" sqref="F12"/>
    </sheetView>
  </sheetViews>
  <sheetFormatPr defaultRowHeight="15" x14ac:dyDescent="0.25"/>
  <cols>
    <col min="1" max="1" width="14.7109375" customWidth="1"/>
    <col min="2" max="2" width="1.85546875" customWidth="1"/>
    <col min="3" max="3" width="101.140625" customWidth="1"/>
    <col min="4" max="4" width="106.85546875" customWidth="1"/>
    <col min="7" max="10" width="11.42578125" customWidth="1"/>
  </cols>
  <sheetData>
    <row r="1" spans="1:4" ht="40.5" customHeight="1" x14ac:dyDescent="0.25">
      <c r="A1" s="427">
        <v>2023</v>
      </c>
      <c r="B1" s="86"/>
      <c r="C1" s="109" t="s">
        <v>139</v>
      </c>
      <c r="D1" s="437"/>
    </row>
    <row r="2" spans="1:4" ht="39" customHeight="1" x14ac:dyDescent="0.25">
      <c r="A2" s="427"/>
      <c r="B2" s="86"/>
      <c r="C2" s="109" t="s">
        <v>138</v>
      </c>
      <c r="D2" s="437"/>
    </row>
    <row r="3" spans="1:4" x14ac:dyDescent="0.25">
      <c r="A3" s="428"/>
      <c r="B3" s="428"/>
      <c r="C3" s="428"/>
      <c r="D3" s="428"/>
    </row>
    <row r="4" spans="1:4" x14ac:dyDescent="0.25">
      <c r="A4" s="428"/>
      <c r="B4" s="428"/>
      <c r="C4" s="428"/>
      <c r="D4" s="428"/>
    </row>
    <row r="5" spans="1:4" x14ac:dyDescent="0.25">
      <c r="A5" s="428"/>
      <c r="B5" s="428"/>
      <c r="C5" s="428"/>
      <c r="D5" s="428"/>
    </row>
    <row r="6" spans="1:4" x14ac:dyDescent="0.25">
      <c r="A6" s="428"/>
      <c r="B6" s="428"/>
      <c r="C6" s="428"/>
      <c r="D6" s="428"/>
    </row>
    <row r="7" spans="1:4" x14ac:dyDescent="0.25">
      <c r="A7" s="428"/>
      <c r="B7" s="428"/>
      <c r="C7" s="428"/>
      <c r="D7" s="428"/>
    </row>
    <row r="8" spans="1:4" x14ac:dyDescent="0.25">
      <c r="A8" s="428"/>
      <c r="B8" s="428"/>
      <c r="C8" s="428"/>
      <c r="D8" s="428"/>
    </row>
    <row r="9" spans="1:4" x14ac:dyDescent="0.25">
      <c r="A9" s="428"/>
      <c r="B9" s="428"/>
      <c r="C9" s="428"/>
      <c r="D9" s="428"/>
    </row>
    <row r="10" spans="1:4" x14ac:dyDescent="0.25">
      <c r="A10" s="428"/>
      <c r="B10" s="428"/>
      <c r="C10" s="428"/>
      <c r="D10" s="428"/>
    </row>
    <row r="11" spans="1:4" x14ac:dyDescent="0.25">
      <c r="A11" s="428"/>
      <c r="B11" s="428"/>
      <c r="C11" s="428"/>
      <c r="D11" s="428"/>
    </row>
    <row r="12" spans="1:4" x14ac:dyDescent="0.25">
      <c r="A12" s="428"/>
      <c r="B12" s="428"/>
      <c r="C12" s="428"/>
      <c r="D12" s="428"/>
    </row>
    <row r="13" spans="1:4" x14ac:dyDescent="0.25">
      <c r="A13" s="428"/>
      <c r="B13" s="428"/>
      <c r="C13" s="428"/>
      <c r="D13" s="428"/>
    </row>
    <row r="14" spans="1:4" x14ac:dyDescent="0.25">
      <c r="A14" s="428"/>
      <c r="B14" s="428"/>
      <c r="C14" s="428"/>
      <c r="D14" s="428"/>
    </row>
    <row r="15" spans="1:4" x14ac:dyDescent="0.25">
      <c r="A15" s="428"/>
      <c r="B15" s="428"/>
      <c r="C15" s="428"/>
      <c r="D15" s="428"/>
    </row>
    <row r="16" spans="1:4" x14ac:dyDescent="0.25">
      <c r="A16" s="428"/>
      <c r="B16" s="428"/>
      <c r="C16" s="428"/>
      <c r="D16" s="428"/>
    </row>
    <row r="17" spans="1:4" x14ac:dyDescent="0.25">
      <c r="A17" s="428"/>
      <c r="B17" s="428"/>
      <c r="C17" s="428"/>
      <c r="D17" s="428"/>
    </row>
    <row r="18" spans="1:4" x14ac:dyDescent="0.25">
      <c r="A18" s="428"/>
      <c r="B18" s="428"/>
      <c r="C18" s="428"/>
      <c r="D18" s="428"/>
    </row>
    <row r="19" spans="1:4" x14ac:dyDescent="0.25">
      <c r="A19" s="428"/>
      <c r="B19" s="428"/>
      <c r="C19" s="428"/>
      <c r="D19" s="428"/>
    </row>
    <row r="20" spans="1:4" x14ac:dyDescent="0.25">
      <c r="A20" s="428"/>
      <c r="B20" s="428"/>
      <c r="C20" s="428"/>
      <c r="D20" s="428"/>
    </row>
    <row r="21" spans="1:4" x14ac:dyDescent="0.25">
      <c r="A21" s="428"/>
      <c r="B21" s="428"/>
      <c r="C21" s="428"/>
      <c r="D21" s="428"/>
    </row>
    <row r="22" spans="1:4" x14ac:dyDescent="0.25">
      <c r="A22" s="428"/>
      <c r="B22" s="428"/>
      <c r="C22" s="428"/>
      <c r="D22" s="428"/>
    </row>
    <row r="23" spans="1:4" x14ac:dyDescent="0.25">
      <c r="A23" s="428"/>
      <c r="B23" s="428"/>
      <c r="C23" s="428"/>
      <c r="D23" s="428"/>
    </row>
    <row r="24" spans="1:4" ht="18" x14ac:dyDescent="0.25">
      <c r="A24" s="85"/>
      <c r="B24" s="439"/>
      <c r="C24" s="87"/>
      <c r="D24" s="87"/>
    </row>
    <row r="25" spans="1:4" ht="18" x14ac:dyDescent="0.25">
      <c r="A25" s="88"/>
      <c r="B25" s="439"/>
      <c r="C25" s="89" t="s">
        <v>123</v>
      </c>
      <c r="D25" s="89" t="s">
        <v>183</v>
      </c>
    </row>
    <row r="26" spans="1:4" ht="18" x14ac:dyDescent="0.25">
      <c r="A26" s="88"/>
      <c r="B26" s="439"/>
      <c r="C26" s="89" t="s">
        <v>124</v>
      </c>
      <c r="D26" s="99" t="s">
        <v>184</v>
      </c>
    </row>
    <row r="27" spans="1:4" ht="18" x14ac:dyDescent="0.25">
      <c r="A27" s="88"/>
      <c r="B27" s="439"/>
      <c r="C27" s="89" t="s">
        <v>125</v>
      </c>
      <c r="D27" s="99" t="s">
        <v>185</v>
      </c>
    </row>
    <row r="28" spans="1:4" ht="18" x14ac:dyDescent="0.25">
      <c r="A28" s="88"/>
      <c r="B28" s="439"/>
      <c r="C28" s="90"/>
      <c r="D28" s="90"/>
    </row>
    <row r="29" spans="1:4" x14ac:dyDescent="0.25">
      <c r="A29" s="436"/>
      <c r="B29" s="436"/>
      <c r="C29" s="436"/>
      <c r="D29" s="436"/>
    </row>
    <row r="30" spans="1:4" x14ac:dyDescent="0.25">
      <c r="A30" s="436"/>
      <c r="B30" s="436"/>
      <c r="C30" s="436"/>
      <c r="D30" s="436"/>
    </row>
    <row r="31" spans="1:4" x14ac:dyDescent="0.25">
      <c r="A31" s="436"/>
      <c r="B31" s="436"/>
      <c r="C31" s="436"/>
      <c r="D31" s="436"/>
    </row>
    <row r="32" spans="1:4" x14ac:dyDescent="0.25">
      <c r="A32" s="436"/>
      <c r="B32" s="436"/>
      <c r="C32" s="436"/>
      <c r="D32" s="436"/>
    </row>
    <row r="33" spans="1:4" x14ac:dyDescent="0.25">
      <c r="A33" s="436"/>
      <c r="B33" s="436"/>
      <c r="C33" s="436"/>
      <c r="D33" s="436"/>
    </row>
    <row r="34" spans="1:4" x14ac:dyDescent="0.25">
      <c r="A34" s="436"/>
      <c r="B34" s="436"/>
      <c r="C34" s="436"/>
      <c r="D34" s="436"/>
    </row>
    <row r="35" spans="1:4" ht="15.75" thickBot="1" x14ac:dyDescent="0.3">
      <c r="A35" s="438"/>
      <c r="B35" s="438"/>
      <c r="C35" s="438"/>
      <c r="D35" s="438"/>
    </row>
    <row r="36" spans="1:4" x14ac:dyDescent="0.25">
      <c r="A36" s="429" t="s">
        <v>123</v>
      </c>
      <c r="B36" s="430"/>
      <c r="C36" s="431"/>
      <c r="D36" s="429" t="s">
        <v>183</v>
      </c>
    </row>
    <row r="37" spans="1:4" ht="15.75" thickBot="1" x14ac:dyDescent="0.3">
      <c r="A37" s="432"/>
      <c r="B37" s="433"/>
      <c r="C37" s="434"/>
      <c r="D37" s="432"/>
    </row>
    <row r="38" spans="1:4" x14ac:dyDescent="0.25">
      <c r="A38" s="92"/>
      <c r="B38" s="92"/>
      <c r="C38" s="92"/>
      <c r="D38" s="100"/>
    </row>
    <row r="39" spans="1:4" ht="16.5" x14ac:dyDescent="0.25">
      <c r="A39" s="435" t="s">
        <v>248</v>
      </c>
      <c r="B39" s="435"/>
      <c r="C39" s="435"/>
      <c r="D39" s="393" t="s">
        <v>233</v>
      </c>
    </row>
    <row r="40" spans="1:4" ht="16.5" x14ac:dyDescent="0.25">
      <c r="A40" s="435" t="s">
        <v>249</v>
      </c>
      <c r="B40" s="435"/>
      <c r="C40" s="435"/>
      <c r="D40" s="393" t="s">
        <v>234</v>
      </c>
    </row>
    <row r="41" spans="1:4" ht="16.5" x14ac:dyDescent="0.25">
      <c r="A41" s="435" t="s">
        <v>250</v>
      </c>
      <c r="B41" s="435"/>
      <c r="C41" s="435"/>
      <c r="D41" s="393" t="s">
        <v>235</v>
      </c>
    </row>
    <row r="42" spans="1:4" ht="16.5" x14ac:dyDescent="0.25">
      <c r="A42" s="435" t="s">
        <v>251</v>
      </c>
      <c r="B42" s="435"/>
      <c r="C42" s="435"/>
      <c r="D42" s="393" t="s">
        <v>236</v>
      </c>
    </row>
    <row r="43" spans="1:4" ht="16.5" x14ac:dyDescent="0.25">
      <c r="A43" s="435" t="s">
        <v>252</v>
      </c>
      <c r="B43" s="435"/>
      <c r="C43" s="435"/>
      <c r="D43" s="393" t="s">
        <v>237</v>
      </c>
    </row>
    <row r="44" spans="1:4" ht="16.5" x14ac:dyDescent="0.25">
      <c r="A44" s="435" t="s">
        <v>253</v>
      </c>
      <c r="B44" s="435"/>
      <c r="C44" s="435"/>
      <c r="D44" s="393" t="s">
        <v>238</v>
      </c>
    </row>
    <row r="45" spans="1:4" ht="16.5" x14ac:dyDescent="0.25">
      <c r="A45" s="435" t="s">
        <v>254</v>
      </c>
      <c r="B45" s="435"/>
      <c r="C45" s="435"/>
      <c r="D45" s="393" t="s">
        <v>239</v>
      </c>
    </row>
    <row r="46" spans="1:4" ht="16.5" x14ac:dyDescent="0.25">
      <c r="A46" s="435" t="s">
        <v>255</v>
      </c>
      <c r="B46" s="435"/>
      <c r="C46" s="435"/>
      <c r="D46" s="393" t="s">
        <v>240</v>
      </c>
    </row>
    <row r="47" spans="1:4" ht="16.5" x14ac:dyDescent="0.25">
      <c r="A47" s="435" t="s">
        <v>256</v>
      </c>
      <c r="B47" s="435"/>
      <c r="C47" s="435"/>
      <c r="D47" s="393" t="s">
        <v>241</v>
      </c>
    </row>
    <row r="48" spans="1:4" ht="16.5" x14ac:dyDescent="0.25">
      <c r="A48" s="435" t="s">
        <v>257</v>
      </c>
      <c r="B48" s="435"/>
      <c r="C48" s="435"/>
      <c r="D48" s="393" t="s">
        <v>242</v>
      </c>
    </row>
    <row r="49" spans="1:10" ht="16.5" x14ac:dyDescent="0.25">
      <c r="A49" s="435" t="s">
        <v>258</v>
      </c>
      <c r="B49" s="435"/>
      <c r="C49" s="435"/>
      <c r="D49" s="393" t="s">
        <v>243</v>
      </c>
    </row>
    <row r="50" spans="1:10" ht="16.5" x14ac:dyDescent="0.25">
      <c r="A50" s="435" t="s">
        <v>259</v>
      </c>
      <c r="B50" s="435"/>
      <c r="C50" s="435"/>
      <c r="D50" s="393" t="s">
        <v>244</v>
      </c>
    </row>
    <row r="51" spans="1:10" ht="16.5" x14ac:dyDescent="0.25">
      <c r="A51" s="435" t="s">
        <v>260</v>
      </c>
      <c r="B51" s="435"/>
      <c r="C51" s="435"/>
      <c r="D51" s="393" t="s">
        <v>245</v>
      </c>
    </row>
    <row r="52" spans="1:10" ht="16.5" x14ac:dyDescent="0.25">
      <c r="A52" s="435" t="s">
        <v>261</v>
      </c>
      <c r="B52" s="435"/>
      <c r="C52" s="435"/>
      <c r="D52" s="393" t="s">
        <v>246</v>
      </c>
    </row>
    <row r="53" spans="1:10" ht="16.5" x14ac:dyDescent="0.25">
      <c r="A53" s="435" t="s">
        <v>262</v>
      </c>
      <c r="B53" s="435"/>
      <c r="C53" s="435"/>
      <c r="D53" s="393" t="s">
        <v>247</v>
      </c>
    </row>
    <row r="54" spans="1:10" ht="15.75" thickBot="1" x14ac:dyDescent="0.3">
      <c r="A54" s="438"/>
      <c r="B54" s="438"/>
      <c r="C54" s="438"/>
      <c r="D54" s="438"/>
    </row>
    <row r="55" spans="1:10" ht="18.75" thickBot="1" x14ac:dyDescent="0.3">
      <c r="A55" s="93"/>
      <c r="B55" s="93"/>
      <c r="C55" s="94" t="s">
        <v>124</v>
      </c>
      <c r="D55" s="94" t="s">
        <v>184</v>
      </c>
      <c r="F55" s="425" t="s">
        <v>227</v>
      </c>
      <c r="G55" s="425"/>
      <c r="H55" s="425"/>
      <c r="I55" s="425"/>
      <c r="J55" s="425"/>
    </row>
    <row r="56" spans="1:10" ht="18.75" customHeight="1" thickBot="1" x14ac:dyDescent="0.3">
      <c r="A56" s="440"/>
      <c r="B56" s="440"/>
      <c r="C56" s="440"/>
      <c r="D56" s="440"/>
      <c r="F56" s="101"/>
    </row>
    <row r="57" spans="1:10" ht="15.75" thickBot="1" x14ac:dyDescent="0.3">
      <c r="A57" s="95" t="s">
        <v>126</v>
      </c>
      <c r="B57" s="441"/>
      <c r="C57" s="111" t="s">
        <v>127</v>
      </c>
      <c r="D57" s="110" t="s">
        <v>207</v>
      </c>
      <c r="F57" s="103"/>
      <c r="G57" s="103" t="s">
        <v>0</v>
      </c>
      <c r="H57" s="103" t="s">
        <v>214</v>
      </c>
      <c r="I57" s="103" t="s">
        <v>215</v>
      </c>
      <c r="J57" s="104" t="s">
        <v>226</v>
      </c>
    </row>
    <row r="58" spans="1:10" x14ac:dyDescent="0.25">
      <c r="A58" s="95" t="s">
        <v>128</v>
      </c>
      <c r="B58" s="441"/>
      <c r="C58" s="111" t="s">
        <v>129</v>
      </c>
      <c r="D58" s="110" t="s">
        <v>208</v>
      </c>
      <c r="F58" s="105"/>
      <c r="G58" s="106"/>
      <c r="H58" s="106"/>
      <c r="I58" s="106"/>
      <c r="J58" s="106"/>
    </row>
    <row r="59" spans="1:10" ht="15.75" x14ac:dyDescent="0.25">
      <c r="A59" s="95">
        <v>0</v>
      </c>
      <c r="B59" s="441"/>
      <c r="C59" s="111" t="s">
        <v>130</v>
      </c>
      <c r="D59" s="110" t="s">
        <v>209</v>
      </c>
      <c r="F59" s="105" t="s">
        <v>0</v>
      </c>
      <c r="G59" s="106">
        <v>1</v>
      </c>
      <c r="H59" s="106">
        <v>238.8</v>
      </c>
      <c r="I59" s="106" t="s">
        <v>228</v>
      </c>
      <c r="J59" s="106">
        <v>0.27779999999999999</v>
      </c>
    </row>
    <row r="60" spans="1:10" ht="15.75" x14ac:dyDescent="0.25">
      <c r="A60" s="95" t="s">
        <v>131</v>
      </c>
      <c r="B60" s="441"/>
      <c r="C60" s="111" t="s">
        <v>132</v>
      </c>
      <c r="D60" s="110" t="s">
        <v>210</v>
      </c>
      <c r="F60" s="105" t="s">
        <v>214</v>
      </c>
      <c r="G60" s="106" t="s">
        <v>229</v>
      </c>
      <c r="H60" s="106">
        <v>1</v>
      </c>
      <c r="I60" s="107">
        <v>44752</v>
      </c>
      <c r="J60" s="106" t="s">
        <v>230</v>
      </c>
    </row>
    <row r="61" spans="1:10" ht="15.75" x14ac:dyDescent="0.25">
      <c r="A61" s="96" t="s">
        <v>133</v>
      </c>
      <c r="B61" s="441"/>
      <c r="C61" s="111" t="s">
        <v>134</v>
      </c>
      <c r="D61" s="110" t="s">
        <v>211</v>
      </c>
      <c r="F61" s="105" t="s">
        <v>215</v>
      </c>
      <c r="G61" s="106" t="s">
        <v>231</v>
      </c>
      <c r="H61" s="106">
        <v>107</v>
      </c>
      <c r="I61" s="106">
        <v>1</v>
      </c>
      <c r="J61" s="108">
        <v>11630</v>
      </c>
    </row>
    <row r="62" spans="1:10" ht="15.75" x14ac:dyDescent="0.25">
      <c r="A62" s="95" t="s">
        <v>0</v>
      </c>
      <c r="B62" s="441"/>
      <c r="C62" s="111" t="s">
        <v>216</v>
      </c>
      <c r="D62" s="110" t="s">
        <v>221</v>
      </c>
      <c r="F62" s="105" t="s">
        <v>88</v>
      </c>
      <c r="G62" s="106">
        <v>3.6</v>
      </c>
      <c r="H62" s="106">
        <v>860</v>
      </c>
      <c r="I62" s="106" t="s">
        <v>232</v>
      </c>
      <c r="J62" s="106">
        <v>1</v>
      </c>
    </row>
    <row r="63" spans="1:10" x14ac:dyDescent="0.25">
      <c r="A63" s="95" t="s">
        <v>214</v>
      </c>
      <c r="B63" s="441"/>
      <c r="C63" s="111" t="s">
        <v>217</v>
      </c>
      <c r="D63" s="110" t="s">
        <v>222</v>
      </c>
      <c r="F63" s="102"/>
    </row>
    <row r="64" spans="1:10" x14ac:dyDescent="0.25">
      <c r="A64" s="95" t="s">
        <v>215</v>
      </c>
      <c r="B64" s="441"/>
      <c r="C64" s="111" t="s">
        <v>218</v>
      </c>
      <c r="D64" s="110" t="s">
        <v>223</v>
      </c>
      <c r="F64" s="426" t="s">
        <v>295</v>
      </c>
      <c r="G64" s="426"/>
      <c r="H64" s="426"/>
    </row>
    <row r="65" spans="1:10" x14ac:dyDescent="0.25">
      <c r="A65" s="95" t="s">
        <v>88</v>
      </c>
      <c r="B65" s="441"/>
      <c r="C65" s="111" t="s">
        <v>137</v>
      </c>
      <c r="D65" s="110" t="s">
        <v>224</v>
      </c>
      <c r="F65" s="102"/>
    </row>
    <row r="66" spans="1:10" x14ac:dyDescent="0.25">
      <c r="A66" s="95" t="s">
        <v>135</v>
      </c>
      <c r="B66" s="441"/>
      <c r="C66" s="111" t="s">
        <v>136</v>
      </c>
      <c r="D66" s="110" t="s">
        <v>212</v>
      </c>
      <c r="F66" s="102"/>
    </row>
    <row r="67" spans="1:10" ht="15.75" x14ac:dyDescent="0.25">
      <c r="A67" s="95" t="s">
        <v>220</v>
      </c>
      <c r="B67" s="441"/>
      <c r="C67" s="111" t="s">
        <v>219</v>
      </c>
      <c r="D67" s="110" t="s">
        <v>225</v>
      </c>
      <c r="F67" s="102"/>
    </row>
    <row r="68" spans="1:10" x14ac:dyDescent="0.25">
      <c r="A68" s="436"/>
      <c r="B68" s="436"/>
      <c r="C68" s="436"/>
      <c r="D68" s="436"/>
      <c r="F68" s="102"/>
    </row>
    <row r="69" spans="1:10" s="91" customFormat="1" ht="15.75" thickBot="1" x14ac:dyDescent="0.3">
      <c r="A69" s="438"/>
      <c r="B69" s="438"/>
      <c r="C69" s="438"/>
      <c r="D69" s="438"/>
      <c r="F69" s="102"/>
      <c r="G69"/>
      <c r="H69"/>
      <c r="I69"/>
      <c r="J69"/>
    </row>
    <row r="70" spans="1:10" s="91" customFormat="1" ht="21" thickBot="1" x14ac:dyDescent="0.3">
      <c r="A70" s="93"/>
      <c r="B70" s="93"/>
      <c r="C70" s="94" t="s">
        <v>140</v>
      </c>
      <c r="D70" s="94" t="s">
        <v>186</v>
      </c>
      <c r="F70" s="102"/>
      <c r="G70"/>
      <c r="H70"/>
      <c r="I70"/>
      <c r="J70"/>
    </row>
    <row r="71" spans="1:10" s="91" customFormat="1" x14ac:dyDescent="0.25">
      <c r="A71" s="440"/>
      <c r="B71" s="440"/>
      <c r="C71" s="440"/>
      <c r="D71" s="440"/>
      <c r="I71"/>
      <c r="J71"/>
    </row>
    <row r="72" spans="1:10" s="91" customFormat="1" ht="16.5" customHeight="1" x14ac:dyDescent="0.2">
      <c r="A72" s="97" t="s">
        <v>141</v>
      </c>
      <c r="B72" s="436"/>
      <c r="C72" s="112" t="s">
        <v>142</v>
      </c>
      <c r="D72" s="110" t="s">
        <v>187</v>
      </c>
    </row>
    <row r="73" spans="1:10" s="91" customFormat="1" ht="16.5" customHeight="1" x14ac:dyDescent="0.2">
      <c r="A73" s="97" t="s">
        <v>143</v>
      </c>
      <c r="B73" s="436"/>
      <c r="C73" s="112" t="s">
        <v>144</v>
      </c>
      <c r="D73" s="110" t="s">
        <v>188</v>
      </c>
    </row>
    <row r="74" spans="1:10" s="91" customFormat="1" ht="16.5" customHeight="1" x14ac:dyDescent="0.2">
      <c r="A74" s="97" t="s">
        <v>145</v>
      </c>
      <c r="B74" s="436"/>
      <c r="C74" s="112" t="s">
        <v>146</v>
      </c>
      <c r="D74" s="110" t="s">
        <v>189</v>
      </c>
    </row>
    <row r="75" spans="1:10" s="91" customFormat="1" ht="16.5" customHeight="1" x14ac:dyDescent="0.2">
      <c r="A75" s="97" t="s">
        <v>147</v>
      </c>
      <c r="B75" s="436"/>
      <c r="C75" s="112" t="s">
        <v>148</v>
      </c>
      <c r="D75" s="110" t="s">
        <v>190</v>
      </c>
    </row>
    <row r="76" spans="1:10" s="91" customFormat="1" ht="16.5" customHeight="1" x14ac:dyDescent="0.2">
      <c r="A76" s="97" t="s">
        <v>149</v>
      </c>
      <c r="B76" s="436"/>
      <c r="C76" s="112" t="s">
        <v>150</v>
      </c>
      <c r="D76" s="110" t="s">
        <v>191</v>
      </c>
    </row>
    <row r="77" spans="1:10" s="91" customFormat="1" ht="16.5" customHeight="1" x14ac:dyDescent="0.2">
      <c r="A77" s="97" t="s">
        <v>151</v>
      </c>
      <c r="B77" s="436"/>
      <c r="C77" s="112" t="s">
        <v>63</v>
      </c>
      <c r="D77" s="110" t="s">
        <v>64</v>
      </c>
    </row>
    <row r="78" spans="1:10" s="91" customFormat="1" ht="16.5" customHeight="1" x14ac:dyDescent="0.2">
      <c r="A78" s="97" t="s">
        <v>152</v>
      </c>
      <c r="B78" s="436"/>
      <c r="C78" s="112" t="s">
        <v>153</v>
      </c>
      <c r="D78" s="110" t="s">
        <v>192</v>
      </c>
    </row>
    <row r="79" spans="1:10" s="91" customFormat="1" ht="16.5" customHeight="1" x14ac:dyDescent="0.2">
      <c r="A79" s="97" t="s">
        <v>154</v>
      </c>
      <c r="B79" s="436"/>
      <c r="C79" s="112" t="s">
        <v>155</v>
      </c>
      <c r="D79" s="110" t="s">
        <v>193</v>
      </c>
    </row>
    <row r="80" spans="1:10" s="91" customFormat="1" ht="16.5" customHeight="1" x14ac:dyDescent="0.2">
      <c r="A80" s="97" t="s">
        <v>156</v>
      </c>
      <c r="B80" s="436"/>
      <c r="C80" s="112" t="s">
        <v>157</v>
      </c>
      <c r="D80" s="110" t="s">
        <v>194</v>
      </c>
    </row>
    <row r="81" spans="1:4" s="91" customFormat="1" ht="16.5" customHeight="1" x14ac:dyDescent="0.2">
      <c r="A81" s="97" t="s">
        <v>158</v>
      </c>
      <c r="B81" s="436"/>
      <c r="C81" s="112" t="s">
        <v>159</v>
      </c>
      <c r="D81" s="110" t="s">
        <v>195</v>
      </c>
    </row>
    <row r="82" spans="1:4" s="91" customFormat="1" ht="16.5" customHeight="1" x14ac:dyDescent="0.2">
      <c r="A82" s="97" t="s">
        <v>160</v>
      </c>
      <c r="B82" s="436"/>
      <c r="C82" s="112" t="s">
        <v>161</v>
      </c>
      <c r="D82" s="110" t="s">
        <v>196</v>
      </c>
    </row>
    <row r="83" spans="1:4" s="91" customFormat="1" ht="16.5" customHeight="1" x14ac:dyDescent="0.2">
      <c r="A83" s="97" t="s">
        <v>162</v>
      </c>
      <c r="B83" s="436"/>
      <c r="C83" s="112" t="s">
        <v>163</v>
      </c>
      <c r="D83" s="110" t="s">
        <v>197</v>
      </c>
    </row>
    <row r="84" spans="1:4" s="91" customFormat="1" ht="16.5" customHeight="1" x14ac:dyDescent="0.2">
      <c r="A84" s="97" t="s">
        <v>164</v>
      </c>
      <c r="B84" s="436"/>
      <c r="C84" s="112" t="s">
        <v>165</v>
      </c>
      <c r="D84" s="110" t="s">
        <v>198</v>
      </c>
    </row>
    <row r="85" spans="1:4" s="91" customFormat="1" ht="16.5" customHeight="1" x14ac:dyDescent="0.2">
      <c r="A85" s="97" t="s">
        <v>166</v>
      </c>
      <c r="B85" s="436"/>
      <c r="C85" s="112" t="s">
        <v>167</v>
      </c>
      <c r="D85" s="110" t="s">
        <v>199</v>
      </c>
    </row>
    <row r="86" spans="1:4" s="91" customFormat="1" ht="16.5" customHeight="1" x14ac:dyDescent="0.2">
      <c r="A86" s="97" t="s">
        <v>168</v>
      </c>
      <c r="B86" s="436"/>
      <c r="C86" s="112" t="s">
        <v>169</v>
      </c>
      <c r="D86" s="110" t="s">
        <v>200</v>
      </c>
    </row>
    <row r="87" spans="1:4" s="91" customFormat="1" ht="16.5" customHeight="1" x14ac:dyDescent="0.2">
      <c r="A87" s="97" t="s">
        <v>170</v>
      </c>
      <c r="B87" s="436"/>
      <c r="C87" s="112" t="s">
        <v>171</v>
      </c>
      <c r="D87" s="110" t="s">
        <v>201</v>
      </c>
    </row>
    <row r="88" spans="1:4" s="91" customFormat="1" ht="16.5" customHeight="1" x14ac:dyDescent="0.2">
      <c r="A88" s="97" t="s">
        <v>172</v>
      </c>
      <c r="B88" s="436"/>
      <c r="C88" s="112" t="s">
        <v>173</v>
      </c>
      <c r="D88" s="110" t="s">
        <v>202</v>
      </c>
    </row>
    <row r="89" spans="1:4" s="91" customFormat="1" ht="16.5" customHeight="1" x14ac:dyDescent="0.2">
      <c r="A89" s="97" t="s">
        <v>174</v>
      </c>
      <c r="B89" s="436"/>
      <c r="C89" s="112" t="s">
        <v>175</v>
      </c>
      <c r="D89" s="110" t="s">
        <v>203</v>
      </c>
    </row>
    <row r="90" spans="1:4" s="91" customFormat="1" ht="16.5" customHeight="1" x14ac:dyDescent="0.2">
      <c r="A90" s="97" t="s">
        <v>176</v>
      </c>
      <c r="B90" s="436"/>
      <c r="C90" s="112" t="s">
        <v>177</v>
      </c>
      <c r="D90" s="110" t="s">
        <v>204</v>
      </c>
    </row>
    <row r="91" spans="1:4" s="91" customFormat="1" ht="27" customHeight="1" x14ac:dyDescent="0.2">
      <c r="A91" s="98" t="s">
        <v>178</v>
      </c>
      <c r="B91" s="436"/>
      <c r="C91" s="112" t="s">
        <v>179</v>
      </c>
      <c r="D91" s="110" t="s">
        <v>205</v>
      </c>
    </row>
    <row r="92" spans="1:4" s="91" customFormat="1" ht="16.5" customHeight="1" x14ac:dyDescent="0.2">
      <c r="A92" s="97" t="s">
        <v>180</v>
      </c>
      <c r="B92" s="436"/>
      <c r="C92" s="112" t="s">
        <v>181</v>
      </c>
      <c r="D92" s="110" t="s">
        <v>206</v>
      </c>
    </row>
    <row r="93" spans="1:4" s="91" customFormat="1" ht="12.75" x14ac:dyDescent="0.2">
      <c r="A93" s="436"/>
      <c r="B93" s="436"/>
      <c r="C93" s="436"/>
      <c r="D93" s="436"/>
    </row>
    <row r="94" spans="1:4" s="91" customFormat="1" x14ac:dyDescent="0.2">
      <c r="C94" s="91" t="s">
        <v>182</v>
      </c>
      <c r="D94" s="91" t="s">
        <v>213</v>
      </c>
    </row>
  </sheetData>
  <mergeCells count="32">
    <mergeCell ref="B72:B92"/>
    <mergeCell ref="D1:D2"/>
    <mergeCell ref="A29:D35"/>
    <mergeCell ref="B24:B28"/>
    <mergeCell ref="A93:D93"/>
    <mergeCell ref="A71:D71"/>
    <mergeCell ref="A68:D69"/>
    <mergeCell ref="A56:D56"/>
    <mergeCell ref="A54:D54"/>
    <mergeCell ref="B57:B67"/>
    <mergeCell ref="A39:C39"/>
    <mergeCell ref="A40:C40"/>
    <mergeCell ref="A41:C41"/>
    <mergeCell ref="A42:C42"/>
    <mergeCell ref="A43:C43"/>
    <mergeCell ref="A44:C44"/>
    <mergeCell ref="F55:J55"/>
    <mergeCell ref="F64:H64"/>
    <mergeCell ref="A1:A2"/>
    <mergeCell ref="A3:B23"/>
    <mergeCell ref="C3:D23"/>
    <mergeCell ref="A36:C37"/>
    <mergeCell ref="D36:D37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</mergeCells>
  <hyperlinks>
    <hyperlink ref="C26" location="Садржај!A88" tooltip="ОБЈАШЊЕЊЕ ЗНАКОВА И СКРАЋЕНИЦА" display="ЗНАКОВИ И СКРАЋЕНИЦЕ"/>
    <hyperlink ref="A41" location="'Табела 2.2.'!A1" tooltip="Табела 2.2. Највише планине и планински врхови" display="Највише планине и планински врхови"/>
    <hyperlink ref="A42" location="'Табела 2.3.'!A1" tooltip="Табела 2.3. Најдуже ријеке" display="Најдуже ријек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53" location="'Табела 6.1.'!A1" tooltip="Табела 6.1. Стопе незапослености" display="Стопе незапослености"/>
    <hyperlink ref="A43" location="'Табела 2.4.'!A1" tooltip="Табела 2.4. Највећа језера и рибњаци" display="Највећа језера и рибњаци"/>
    <hyperlink ref="A44" location="'Табела 2.5.'!A1" tooltip="Табела 2.5. Годишње вриједности важнијих метеоролошких параметара, 2011" display="Годишње вриједности важнијих метеоролошких параметара, 2011. "/>
    <hyperlink ref="A45" location="'Табела 2.6.'!A1" tooltip="Табела  2.6. Земљотреси" display="Земљотреси"/>
    <hyperlink ref="A48" location="'Табела 4.1.'!A1" tooltip="Табела 4.1. Умрли у Републици Српској, 2006-2010." display="Умрли у Републици Српској, 2007-2011."/>
    <hyperlink ref="A52" location="'Табела 5.1. '!A1" tooltip="Табела 5.1. Просјечне нето плате према подручјима, 2006-2010." display="Просјечне нето плате према подручјима, 2007-2011."/>
    <hyperlink ref="C27" location="Садржај!A100" display="ПОДРУЧЈА ДЈЕЛАТНОСТИ"/>
    <hyperlink ref="C25" location="Садржај!A70" display="ТАБЕЛЕ"/>
    <hyperlink ref="A40" location="'Табела 2.1.'!A1" tooltip="Табела 2.1. Географске координате крајњих тачака" display="Географске координате крајњих тачака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D25" location="Садржај!A70" display="TABLES"/>
    <hyperlink ref="D26" location="Садржај!A88" tooltip="ОБЈАШЊЕЊЕ ЗНАКОВА И СКРАЋЕНИЦА" display="SYMBOLS AND ABBREVIATIONS"/>
    <hyperlink ref="D27" location="Садржај!A100" display="SECTIONS OF ECONOMIC ACTIVITY"/>
    <hyperlink ref="D39" location="'1.1'!A1" tooltip="1.1." display="1.1. Balance of electricity, heat, natural gas, coal, oil and petroleum products"/>
    <hyperlink ref="D40" location="'1.2'!A1" tooltip="1.2." display="1.2. Balance of electricity"/>
    <hyperlink ref="D41" location="'1.3'!A1" tooltip="1.3." display="1.3. Balance of heat"/>
    <hyperlink ref="D42" location="'1.4'!A1" tooltip="1.4." display="1.4. Balance of natural gas"/>
    <hyperlink ref="D43" location="'1.5'!A1" tooltip="1.5." display="1.5. Balanc of coal"/>
    <hyperlink ref="D44" location="'1.6'!A1" tooltip="1.6." display="1.6. Balance of oil and petroleum products (t)"/>
    <hyperlink ref="D45" location="'1.6a'!A1" tooltip="1.6a." display="1.6a. Balance of oil and petroleum products (TJ)"/>
    <hyperlink ref="D46" location="'1.7'!A1" tooltip="1.7." display="1.7. Balance of biogas "/>
    <hyperlink ref="D47" location="'2.1'!A1" tooltip="2.1." display="2.1. Balance of electricity"/>
    <hyperlink ref="D48" location="'2.2'!A1" tooltip="2.2." display="2.2. Balance of heat"/>
    <hyperlink ref="D49" location="'2.3'!A1" tooltip="2.3." display="2.3. Balance of natural gas"/>
    <hyperlink ref="D50" location="'2.4'!A1" tooltip="2.4." display="2.4. Balance of coal"/>
    <hyperlink ref="D51" location="'2.5'!A1" tooltip="2.5." display="2.5. Balance of oil and petroleum products"/>
    <hyperlink ref="D52" location="'2.6'!A1" tooltip="2.6." display="2.6. Balance of biogas"/>
    <hyperlink ref="D53" location="'3.1'!A1" tooltip="3.1" display="3.1. Consumption of energy commodities for the production of electricity and heat"/>
    <hyperlink ref="A39:C39" location="'1.1'!A1" tooltip="1.1." display="1.1. Биланс електричне енергије, топлотне енергије, природног гаса, угља, нафте и деривата нафте"/>
    <hyperlink ref="A49:C49" location="'2.3'!A1" tooltip="2.3." display="2.3. Биланс природног гаса"/>
    <hyperlink ref="A50:C50" location="'2.4'!A1" tooltip="2.4." display="2.4. Биланс угља"/>
    <hyperlink ref="A51:C51" location="'2.5'!A1" tooltip="2.5." display="2.5. Биланс нафте и деривата нафте"/>
    <hyperlink ref="A40:C40" location="'1.2'!A1" tooltip="1.2." display="1.2. Биланс електричне енергије"/>
    <hyperlink ref="A41:C41" location="'1.3'!A1" tooltip="1.3." display="1.3. Биланс топлотне енергије"/>
    <hyperlink ref="A42:C42" location="'1.4'!A1" tooltip="1.4." display="1.4. Биланс природног гаса"/>
    <hyperlink ref="A43:C43" location="'1.5'!A1" tooltip="1.5." display="1.5. Биланс угља"/>
    <hyperlink ref="A44:C44" location="'1.6'!A1" tooltip="1.6." display="1.6. Биланс нафте и деривата нафте (t)"/>
    <hyperlink ref="A45:C45" location="'1.6a'!A1" tooltip="1.6a." display="1.6a. Биланс нафте и деривата нафте (TJ)"/>
    <hyperlink ref="A46:C46" location="'1.7'!A1" tooltip="1.7." display="1.7. Биланс биогаса"/>
    <hyperlink ref="A47:C47" location="'2.1'!A1" tooltip="2.1." display="2.1. Биланс електричне енергије"/>
    <hyperlink ref="A48:C48" location="'2.2'!A1" tooltip="2.2." display="2.2. Биланс топлотне енергије"/>
    <hyperlink ref="A52:C52" location="'2.6'!A1" tooltip="2.6." display="2.6. Биланс биогаса"/>
    <hyperlink ref="A53:C53" location="'3.1'!A1" tooltip="3.1" display="3.1. Утрошак енергената за производњу електричне и  топлотне енергије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zoomScale="120" zoomScaleNormal="120" workbookViewId="0">
      <selection sqref="A1:S1"/>
    </sheetView>
  </sheetViews>
  <sheetFormatPr defaultRowHeight="15" x14ac:dyDescent="0.25"/>
  <cols>
    <col min="1" max="1" width="25.7109375" customWidth="1"/>
    <col min="2" max="18" width="8.7109375" customWidth="1"/>
    <col min="19" max="19" width="25.7109375" customWidth="1"/>
  </cols>
  <sheetData>
    <row r="1" spans="1:21" ht="12.95" customHeight="1" x14ac:dyDescent="0.25">
      <c r="A1" s="442" t="s">
        <v>292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1" ht="12.95" customHeight="1" x14ac:dyDescent="0.25">
      <c r="A2" s="442" t="s">
        <v>302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1" ht="12.95" customHeight="1" x14ac:dyDescent="0.25">
      <c r="A3" s="1" t="s">
        <v>296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4"/>
      <c r="Q3" s="4"/>
      <c r="R3" s="4"/>
      <c r="S3" s="377" t="s">
        <v>0</v>
      </c>
    </row>
    <row r="4" spans="1:21" ht="51.95" customHeight="1" x14ac:dyDescent="0.25">
      <c r="A4" s="189"/>
      <c r="B4" s="452" t="s">
        <v>288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4"/>
      <c r="S4" s="190"/>
    </row>
    <row r="5" spans="1:21" ht="22.5" customHeight="1" x14ac:dyDescent="0.25">
      <c r="A5" s="191"/>
      <c r="B5" s="5">
        <v>2006</v>
      </c>
      <c r="C5" s="5">
        <v>2007</v>
      </c>
      <c r="D5" s="5">
        <v>2008</v>
      </c>
      <c r="E5" s="5">
        <v>2009</v>
      </c>
      <c r="F5" s="5">
        <v>2010</v>
      </c>
      <c r="G5" s="5">
        <v>2011</v>
      </c>
      <c r="H5" s="399">
        <v>2012</v>
      </c>
      <c r="I5" s="5">
        <v>2013</v>
      </c>
      <c r="J5" s="5">
        <v>2014</v>
      </c>
      <c r="K5" s="5">
        <v>2015</v>
      </c>
      <c r="L5" s="399">
        <v>2016</v>
      </c>
      <c r="M5" s="5">
        <v>2017</v>
      </c>
      <c r="N5" s="5">
        <v>2018</v>
      </c>
      <c r="O5" s="5">
        <v>2019</v>
      </c>
      <c r="P5" s="5">
        <v>2020</v>
      </c>
      <c r="Q5" s="5">
        <v>2021</v>
      </c>
      <c r="R5" s="5">
        <v>2022</v>
      </c>
      <c r="S5" s="192"/>
    </row>
    <row r="6" spans="1:21" ht="12" customHeight="1" x14ac:dyDescent="0.25">
      <c r="A6" s="113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195"/>
      <c r="S6" s="115" t="s">
        <v>2</v>
      </c>
      <c r="U6" s="13"/>
    </row>
    <row r="7" spans="1:21" ht="12" customHeight="1" x14ac:dyDescent="0.25">
      <c r="A7" s="113" t="s">
        <v>3</v>
      </c>
      <c r="B7" s="124">
        <v>14.4</v>
      </c>
      <c r="C7" s="124"/>
      <c r="D7" s="124">
        <v>374.40000000000003</v>
      </c>
      <c r="E7" s="124">
        <v>320.40000000000003</v>
      </c>
      <c r="F7" s="124">
        <v>424.8</v>
      </c>
      <c r="G7" s="124">
        <v>493.2</v>
      </c>
      <c r="H7" s="124">
        <v>450</v>
      </c>
      <c r="I7" s="124">
        <v>500.40000000000003</v>
      </c>
      <c r="J7" s="124">
        <v>432</v>
      </c>
      <c r="K7" s="124">
        <v>547.20000000000005</v>
      </c>
      <c r="L7" s="124">
        <v>896</v>
      </c>
      <c r="M7" s="124">
        <v>2113.2000000000003</v>
      </c>
      <c r="N7" s="124">
        <v>1134</v>
      </c>
      <c r="O7" s="124">
        <v>1897.2</v>
      </c>
      <c r="P7" s="124">
        <v>828</v>
      </c>
      <c r="Q7" s="124">
        <v>892.80000000000007</v>
      </c>
      <c r="R7" s="8">
        <v>1735.2</v>
      </c>
      <c r="S7" s="114" t="s">
        <v>4</v>
      </c>
      <c r="U7" s="14"/>
    </row>
    <row r="8" spans="1:21" ht="12" customHeight="1" x14ac:dyDescent="0.25">
      <c r="A8" s="113" t="s">
        <v>5</v>
      </c>
      <c r="B8" s="124">
        <v>7135.2</v>
      </c>
      <c r="C8" s="124">
        <v>3747.6</v>
      </c>
      <c r="D8" s="124">
        <v>5824.8</v>
      </c>
      <c r="E8" s="124">
        <v>7473.6</v>
      </c>
      <c r="F8" s="124">
        <v>9111.6</v>
      </c>
      <c r="G8" s="124">
        <v>5875.2</v>
      </c>
      <c r="H8" s="124">
        <v>5295.6</v>
      </c>
      <c r="I8" s="124">
        <v>9766.8000000000011</v>
      </c>
      <c r="J8" s="124">
        <v>7441.2</v>
      </c>
      <c r="K8" s="124">
        <v>6336</v>
      </c>
      <c r="L8" s="124">
        <v>13471</v>
      </c>
      <c r="M8" s="124">
        <v>11174.4</v>
      </c>
      <c r="N8" s="124">
        <v>16048.800000000001</v>
      </c>
      <c r="O8" s="124">
        <v>13161.6</v>
      </c>
      <c r="P8" s="124">
        <v>13082.4</v>
      </c>
      <c r="Q8" s="124">
        <v>14144.4</v>
      </c>
      <c r="R8" s="8">
        <v>12762</v>
      </c>
      <c r="S8" s="114" t="s">
        <v>6</v>
      </c>
      <c r="U8" s="14"/>
    </row>
    <row r="9" spans="1:21" ht="12" customHeight="1" x14ac:dyDescent="0.25">
      <c r="A9" s="113" t="s">
        <v>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9"/>
      <c r="S9" s="115" t="s">
        <v>8</v>
      </c>
      <c r="U9" s="13"/>
    </row>
    <row r="10" spans="1:21" ht="12" customHeight="1" x14ac:dyDescent="0.25">
      <c r="A10" s="113" t="s">
        <v>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9"/>
      <c r="S10" s="115" t="s">
        <v>10</v>
      </c>
      <c r="U10" s="13"/>
    </row>
    <row r="11" spans="1:21" ht="15" customHeight="1" x14ac:dyDescent="0.25">
      <c r="A11" s="160" t="s">
        <v>11</v>
      </c>
      <c r="B11" s="135">
        <f t="shared" ref="B11:G11" si="0">B6+B7-B8+B9-B10</f>
        <v>-7120.8</v>
      </c>
      <c r="C11" s="135">
        <f t="shared" si="0"/>
        <v>-3747.6</v>
      </c>
      <c r="D11" s="135">
        <f t="shared" si="0"/>
        <v>-5450.4000000000005</v>
      </c>
      <c r="E11" s="135">
        <f t="shared" si="0"/>
        <v>-7153.2000000000007</v>
      </c>
      <c r="F11" s="135">
        <f t="shared" si="0"/>
        <v>-8686.8000000000011</v>
      </c>
      <c r="G11" s="135">
        <f t="shared" si="0"/>
        <v>-5382</v>
      </c>
      <c r="H11" s="135">
        <f>H6+H7-H8+H9-H10</f>
        <v>-4845.6000000000004</v>
      </c>
      <c r="I11" s="135">
        <f t="shared" ref="I11:L11" si="1">I6+I7-I8+I9-I10</f>
        <v>-9266.4000000000015</v>
      </c>
      <c r="J11" s="135">
        <f t="shared" si="1"/>
        <v>-7009.2</v>
      </c>
      <c r="K11" s="135">
        <f t="shared" si="1"/>
        <v>-5788.8</v>
      </c>
      <c r="L11" s="135">
        <f t="shared" si="1"/>
        <v>-12575</v>
      </c>
      <c r="M11" s="135">
        <f>M6+M7-M8+M9-M10</f>
        <v>-9061.1999999999989</v>
      </c>
      <c r="N11" s="135">
        <f>N6+N7-N8+N9-N10</f>
        <v>-14914.800000000001</v>
      </c>
      <c r="O11" s="135">
        <f>O6+O7-O8+O9-O10</f>
        <v>-11264.4</v>
      </c>
      <c r="P11" s="135">
        <f>P6+P7-P8+P9-P10</f>
        <v>-12254.4</v>
      </c>
      <c r="Q11" s="135">
        <f>Q6+Q7-Q8+Q9-Q10</f>
        <v>-13251.6</v>
      </c>
      <c r="R11" s="197">
        <f t="shared" ref="R11" si="2">R6+R7-R8+R9-R10</f>
        <v>-11026.8</v>
      </c>
      <c r="S11" s="198" t="s">
        <v>12</v>
      </c>
      <c r="U11" s="14"/>
    </row>
    <row r="12" spans="1:21" ht="15" customHeight="1" x14ac:dyDescent="0.25">
      <c r="A12" s="160" t="s">
        <v>13</v>
      </c>
      <c r="B12" s="138">
        <f t="shared" ref="B12:G12" si="3">SUM(B13:B21)</f>
        <v>0</v>
      </c>
      <c r="C12" s="138">
        <f t="shared" si="3"/>
        <v>0</v>
      </c>
      <c r="D12" s="138">
        <f t="shared" si="3"/>
        <v>0</v>
      </c>
      <c r="E12" s="138">
        <f t="shared" si="3"/>
        <v>0</v>
      </c>
      <c r="F12" s="138">
        <f t="shared" si="3"/>
        <v>0</v>
      </c>
      <c r="G12" s="138">
        <f t="shared" si="3"/>
        <v>0</v>
      </c>
      <c r="H12" s="138">
        <f>SUM(H13:H21)</f>
        <v>0</v>
      </c>
      <c r="I12" s="138">
        <f t="shared" ref="I12:L12" si="4">SUM(I13:I21)</f>
        <v>0</v>
      </c>
      <c r="J12" s="138">
        <f t="shared" si="4"/>
        <v>0</v>
      </c>
      <c r="K12" s="138">
        <f t="shared" si="4"/>
        <v>0</v>
      </c>
      <c r="L12" s="138">
        <f t="shared" si="4"/>
        <v>0</v>
      </c>
      <c r="M12" s="138">
        <f>SUM(M13:M21)</f>
        <v>0</v>
      </c>
      <c r="N12" s="138">
        <f>SUM(N13:N21)</f>
        <v>0</v>
      </c>
      <c r="O12" s="138">
        <f>SUM(O13:O21)</f>
        <v>0</v>
      </c>
      <c r="P12" s="138">
        <f>SUM(P13:P21)</f>
        <v>0</v>
      </c>
      <c r="Q12" s="138">
        <f>SUM(Q13:Q21)</f>
        <v>0</v>
      </c>
      <c r="R12" s="200">
        <f t="shared" ref="R12" si="5">SUM(R13:R21)</f>
        <v>0</v>
      </c>
      <c r="S12" s="198" t="s">
        <v>14</v>
      </c>
      <c r="U12" s="13"/>
    </row>
    <row r="13" spans="1:21" ht="12" customHeight="1" x14ac:dyDescent="0.25">
      <c r="A13" s="118" t="s">
        <v>15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9"/>
      <c r="S13" s="119" t="s">
        <v>16</v>
      </c>
      <c r="U13" s="13"/>
    </row>
    <row r="14" spans="1:21" ht="12" customHeight="1" x14ac:dyDescent="0.25">
      <c r="A14" s="116" t="s">
        <v>77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9"/>
      <c r="S14" s="117" t="s">
        <v>17</v>
      </c>
      <c r="U14" s="13"/>
    </row>
    <row r="15" spans="1:21" ht="12" customHeight="1" x14ac:dyDescent="0.25">
      <c r="A15" s="118" t="s">
        <v>18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9"/>
      <c r="S15" s="119" t="s">
        <v>19</v>
      </c>
      <c r="U15" s="13"/>
    </row>
    <row r="16" spans="1:21" ht="12" customHeight="1" x14ac:dyDescent="0.25">
      <c r="A16" s="118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9"/>
      <c r="S16" s="119" t="s">
        <v>21</v>
      </c>
      <c r="U16" s="13"/>
    </row>
    <row r="17" spans="1:21" ht="12" customHeight="1" x14ac:dyDescent="0.25">
      <c r="A17" s="118" t="s">
        <v>22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9"/>
      <c r="S17" s="119" t="s">
        <v>23</v>
      </c>
      <c r="U17" s="13"/>
    </row>
    <row r="18" spans="1:21" ht="12" customHeight="1" x14ac:dyDescent="0.25">
      <c r="A18" s="118" t="s">
        <v>24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9"/>
      <c r="S18" s="119" t="s">
        <v>25</v>
      </c>
      <c r="U18" s="13"/>
    </row>
    <row r="19" spans="1:21" ht="12" customHeight="1" x14ac:dyDescent="0.25">
      <c r="A19" s="118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9"/>
      <c r="S19" s="119" t="s">
        <v>27</v>
      </c>
      <c r="U19" s="13"/>
    </row>
    <row r="20" spans="1:21" ht="12" customHeight="1" x14ac:dyDescent="0.25">
      <c r="A20" s="118" t="s">
        <v>28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9"/>
      <c r="S20" s="119" t="s">
        <v>29</v>
      </c>
      <c r="U20" s="13"/>
    </row>
    <row r="21" spans="1:21" ht="12" customHeight="1" x14ac:dyDescent="0.25">
      <c r="A21" s="118" t="s">
        <v>73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9"/>
      <c r="S21" s="119" t="s">
        <v>74</v>
      </c>
      <c r="U21" s="13"/>
    </row>
    <row r="22" spans="1:21" ht="21" customHeight="1" x14ac:dyDescent="0.25">
      <c r="A22" s="160" t="s">
        <v>32</v>
      </c>
      <c r="B22" s="140">
        <f t="shared" ref="B22:G22" si="6">SUM(B23:B31)</f>
        <v>10980</v>
      </c>
      <c r="C22" s="140">
        <f t="shared" si="6"/>
        <v>10206</v>
      </c>
      <c r="D22" s="140">
        <f t="shared" si="6"/>
        <v>12034.800000000001</v>
      </c>
      <c r="E22" s="140">
        <f t="shared" si="6"/>
        <v>11692.8</v>
      </c>
      <c r="F22" s="140">
        <f t="shared" si="6"/>
        <v>11160</v>
      </c>
      <c r="G22" s="140">
        <f t="shared" si="6"/>
        <v>13381.2</v>
      </c>
      <c r="H22" s="140">
        <f>SUM(H23:H31)</f>
        <v>12636</v>
      </c>
      <c r="I22" s="140">
        <f t="shared" ref="I22:L22" si="7">SUM(I23:I31)</f>
        <v>13244.400000000001</v>
      </c>
      <c r="J22" s="140">
        <f t="shared" si="7"/>
        <v>12214.800000000001</v>
      </c>
      <c r="K22" s="140">
        <f t="shared" si="7"/>
        <v>12978</v>
      </c>
      <c r="L22" s="140">
        <f t="shared" si="7"/>
        <v>19048</v>
      </c>
      <c r="M22" s="140">
        <f>SUM(M23:M31)</f>
        <v>19407.600000000002</v>
      </c>
      <c r="N22" s="140">
        <f>SUM(N23:N31)</f>
        <v>21070.799999999999</v>
      </c>
      <c r="O22" s="140">
        <f>SUM(O23:O31)</f>
        <v>20232</v>
      </c>
      <c r="P22" s="140">
        <f>SUM(P23:P31)</f>
        <v>21092.399999999998</v>
      </c>
      <c r="Q22" s="140">
        <f>SUM(Q23:Q31)</f>
        <v>19915.199999999997</v>
      </c>
      <c r="R22" s="158">
        <f t="shared" ref="R22" si="8">SUM(R23:R31)</f>
        <v>20437.199999999997</v>
      </c>
      <c r="S22" s="198" t="s">
        <v>33</v>
      </c>
      <c r="U22" s="14"/>
    </row>
    <row r="23" spans="1:21" ht="12" customHeight="1" x14ac:dyDescent="0.25">
      <c r="A23" s="118" t="s">
        <v>15</v>
      </c>
      <c r="B23" s="30">
        <v>10980</v>
      </c>
      <c r="C23" s="30">
        <v>10206</v>
      </c>
      <c r="D23" s="30">
        <v>12034.800000000001</v>
      </c>
      <c r="E23" s="30">
        <v>11660.4</v>
      </c>
      <c r="F23" s="30">
        <v>11127.6</v>
      </c>
      <c r="G23" s="30">
        <v>13381.2</v>
      </c>
      <c r="H23" s="30">
        <v>12636</v>
      </c>
      <c r="I23" s="30">
        <v>13165.2</v>
      </c>
      <c r="J23" s="30">
        <v>12171.6</v>
      </c>
      <c r="K23" s="30">
        <v>12816</v>
      </c>
      <c r="L23" s="30">
        <v>18857</v>
      </c>
      <c r="M23" s="30">
        <v>19173.600000000002</v>
      </c>
      <c r="N23" s="30">
        <v>20822.400000000001</v>
      </c>
      <c r="O23" s="30">
        <v>19994.400000000001</v>
      </c>
      <c r="P23" s="30">
        <v>20880</v>
      </c>
      <c r="Q23" s="30">
        <v>19648.8</v>
      </c>
      <c r="R23" s="9">
        <v>20142</v>
      </c>
      <c r="S23" s="119" t="s">
        <v>16</v>
      </c>
      <c r="U23" s="14"/>
    </row>
    <row r="24" spans="1:21" ht="12" customHeight="1" x14ac:dyDescent="0.25">
      <c r="A24" s="116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>
        <v>3.6</v>
      </c>
      <c r="N24" s="30">
        <v>3.6</v>
      </c>
      <c r="O24" s="30">
        <v>3.6</v>
      </c>
      <c r="P24" s="30">
        <v>3.6</v>
      </c>
      <c r="Q24" s="30">
        <v>3.6</v>
      </c>
      <c r="R24" s="9">
        <v>3.6</v>
      </c>
      <c r="S24" s="117" t="s">
        <v>34</v>
      </c>
      <c r="U24" s="13"/>
    </row>
    <row r="25" spans="1:21" ht="12" customHeight="1" x14ac:dyDescent="0.25">
      <c r="A25" s="118" t="s">
        <v>18</v>
      </c>
      <c r="B25" s="30"/>
      <c r="C25" s="30"/>
      <c r="D25" s="30"/>
      <c r="E25" s="30">
        <v>32.4</v>
      </c>
      <c r="F25" s="30">
        <v>32.4</v>
      </c>
      <c r="G25" s="30"/>
      <c r="H25" s="30"/>
      <c r="I25" s="30">
        <v>79.2</v>
      </c>
      <c r="J25" s="30">
        <v>43.2</v>
      </c>
      <c r="K25" s="30">
        <v>162</v>
      </c>
      <c r="L25" s="30">
        <v>191</v>
      </c>
      <c r="M25" s="30">
        <v>230.4</v>
      </c>
      <c r="N25" s="30">
        <v>244.8</v>
      </c>
      <c r="O25" s="30">
        <v>234</v>
      </c>
      <c r="P25" s="30">
        <v>208.8</v>
      </c>
      <c r="Q25" s="30">
        <v>262.8</v>
      </c>
      <c r="R25" s="9">
        <v>291.60000000000002</v>
      </c>
      <c r="S25" s="119" t="s">
        <v>19</v>
      </c>
      <c r="U25" s="14"/>
    </row>
    <row r="26" spans="1:21" ht="12" customHeight="1" x14ac:dyDescent="0.25">
      <c r="A26" s="118" t="s">
        <v>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9"/>
      <c r="S26" s="119" t="s">
        <v>21</v>
      </c>
      <c r="U26" s="13"/>
    </row>
    <row r="27" spans="1:21" ht="12" customHeight="1" x14ac:dyDescent="0.25">
      <c r="A27" s="118" t="s">
        <v>35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9"/>
      <c r="S27" s="119" t="s">
        <v>23</v>
      </c>
      <c r="U27" s="13"/>
    </row>
    <row r="28" spans="1:21" ht="12" customHeight="1" x14ac:dyDescent="0.25">
      <c r="A28" s="118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9"/>
      <c r="S28" s="119" t="s">
        <v>25</v>
      </c>
      <c r="U28" s="13"/>
    </row>
    <row r="29" spans="1:21" ht="12" customHeight="1" x14ac:dyDescent="0.25">
      <c r="A29" s="118" t="s">
        <v>36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9"/>
      <c r="S29" s="119" t="s">
        <v>27</v>
      </c>
      <c r="U29" s="13"/>
    </row>
    <row r="30" spans="1:21" ht="12" customHeight="1" x14ac:dyDescent="0.25">
      <c r="A30" s="118" t="s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9"/>
      <c r="S30" s="119" t="s">
        <v>29</v>
      </c>
      <c r="U30" s="13"/>
    </row>
    <row r="31" spans="1:21" ht="12" customHeight="1" x14ac:dyDescent="0.25">
      <c r="A31" s="118" t="s">
        <v>75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9"/>
      <c r="S31" s="119" t="s">
        <v>76</v>
      </c>
      <c r="U31" s="13"/>
    </row>
    <row r="32" spans="1:21" ht="15" customHeight="1" x14ac:dyDescent="0.25">
      <c r="A32" s="161" t="s">
        <v>37</v>
      </c>
      <c r="B32" s="143">
        <f t="shared" ref="B32:G32" si="9">B33+B34+B35</f>
        <v>9446.4</v>
      </c>
      <c r="C32" s="143">
        <f t="shared" si="9"/>
        <v>6724.8</v>
      </c>
      <c r="D32" s="143">
        <f t="shared" si="9"/>
        <v>7210.8</v>
      </c>
      <c r="E32" s="143">
        <f t="shared" si="9"/>
        <v>9536.4</v>
      </c>
      <c r="F32" s="143">
        <f t="shared" si="9"/>
        <v>11988</v>
      </c>
      <c r="G32" s="143">
        <f t="shared" si="9"/>
        <v>6682</v>
      </c>
      <c r="H32" s="143">
        <f t="shared" ref="H32:L32" si="10">H33+H34+H35</f>
        <v>6789.6</v>
      </c>
      <c r="I32" s="143">
        <f t="shared" si="10"/>
        <v>10850.4</v>
      </c>
      <c r="J32" s="143">
        <f t="shared" si="10"/>
        <v>9435.6</v>
      </c>
      <c r="K32" s="143">
        <f t="shared" si="10"/>
        <v>8193.6</v>
      </c>
      <c r="L32" s="143">
        <f t="shared" si="10"/>
        <v>9702</v>
      </c>
      <c r="M32" s="143">
        <f>M33+M34+M35</f>
        <v>6310.8</v>
      </c>
      <c r="N32" s="143">
        <f>N33+N34+N35</f>
        <v>10767.6</v>
      </c>
      <c r="O32" s="143">
        <f>O33+O34+O35</f>
        <v>7783.2</v>
      </c>
      <c r="P32" s="143">
        <f>P33+P34+P35</f>
        <v>7344</v>
      </c>
      <c r="Q32" s="143">
        <f>Q33+Q34+Q35</f>
        <v>10706.400000000001</v>
      </c>
      <c r="R32" s="203">
        <f t="shared" ref="R32" si="11">R33+R34+R35</f>
        <v>8154</v>
      </c>
      <c r="S32" s="204" t="s">
        <v>38</v>
      </c>
      <c r="U32" s="14"/>
    </row>
    <row r="33" spans="1:24" ht="12" customHeight="1" x14ac:dyDescent="0.25">
      <c r="A33" s="116" t="s">
        <v>41</v>
      </c>
      <c r="B33" s="30">
        <v>9446.4</v>
      </c>
      <c r="C33" s="30">
        <v>6724.8</v>
      </c>
      <c r="D33" s="30">
        <v>7210.8</v>
      </c>
      <c r="E33" s="30">
        <v>9536.4</v>
      </c>
      <c r="F33" s="30">
        <v>11988</v>
      </c>
      <c r="G33" s="30">
        <v>6682</v>
      </c>
      <c r="H33" s="30">
        <v>6789.6</v>
      </c>
      <c r="I33" s="30">
        <v>10850.4</v>
      </c>
      <c r="J33" s="30">
        <v>9435.6</v>
      </c>
      <c r="K33" s="30">
        <v>8193.6</v>
      </c>
      <c r="L33" s="30">
        <v>9702</v>
      </c>
      <c r="M33" s="30">
        <v>6310.8</v>
      </c>
      <c r="N33" s="30">
        <v>10767.6</v>
      </c>
      <c r="O33" s="30">
        <v>7783.2</v>
      </c>
      <c r="P33" s="30">
        <v>7344</v>
      </c>
      <c r="Q33" s="30">
        <v>10706.400000000001</v>
      </c>
      <c r="R33" s="9">
        <v>8154</v>
      </c>
      <c r="S33" s="117" t="s">
        <v>42</v>
      </c>
      <c r="U33" s="14"/>
    </row>
    <row r="34" spans="1:24" ht="12" customHeight="1" x14ac:dyDescent="0.25">
      <c r="A34" s="120" t="s">
        <v>39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8"/>
      <c r="S34" s="117" t="s">
        <v>40</v>
      </c>
      <c r="U34" s="13"/>
    </row>
    <row r="35" spans="1:24" ht="12" customHeight="1" x14ac:dyDescent="0.25">
      <c r="A35" s="116" t="s">
        <v>43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8"/>
      <c r="S35" s="117" t="s">
        <v>44</v>
      </c>
      <c r="U35" s="13"/>
      <c r="X35" s="6"/>
    </row>
    <row r="36" spans="1:24" ht="24.95" customHeight="1" x14ac:dyDescent="0.25">
      <c r="A36" s="162" t="s">
        <v>45</v>
      </c>
      <c r="B36" s="413">
        <f t="shared" ref="B36:G36" si="12">SUM(B37:B45)</f>
        <v>1051.2</v>
      </c>
      <c r="C36" s="413">
        <f t="shared" si="12"/>
        <v>979.20000000000016</v>
      </c>
      <c r="D36" s="413">
        <f t="shared" si="12"/>
        <v>1195.2</v>
      </c>
      <c r="E36" s="413">
        <f t="shared" si="12"/>
        <v>1479.6000000000001</v>
      </c>
      <c r="F36" s="413">
        <f t="shared" si="12"/>
        <v>1436.4</v>
      </c>
      <c r="G36" s="413">
        <f t="shared" si="12"/>
        <v>1530</v>
      </c>
      <c r="H36" s="413">
        <f>SUM(H37:H45)</f>
        <v>1454.4</v>
      </c>
      <c r="I36" s="413">
        <f t="shared" ref="I36:L36" si="13">SUM(I37:I45)</f>
        <v>1540.8000000000002</v>
      </c>
      <c r="J36" s="413">
        <f t="shared" si="13"/>
        <v>1476</v>
      </c>
      <c r="K36" s="413">
        <f t="shared" si="13"/>
        <v>1548</v>
      </c>
      <c r="L36" s="413">
        <f t="shared" si="13"/>
        <v>2092</v>
      </c>
      <c r="M36" s="413">
        <f>SUM(M37:M45)</f>
        <v>2142.2000000000003</v>
      </c>
      <c r="N36" s="413">
        <f>SUM(N37:N45)</f>
        <v>2311.1999999999998</v>
      </c>
      <c r="O36" s="413">
        <f>SUM(O37:O45)</f>
        <v>2073.6</v>
      </c>
      <c r="P36" s="413">
        <f>SUM(P37:P45)</f>
        <v>2188.8000000000002</v>
      </c>
      <c r="Q36" s="413">
        <f>SUM(Q37:Q45)</f>
        <v>2102.4</v>
      </c>
      <c r="R36" s="414">
        <f t="shared" ref="R36" si="14">SUM(R37:R45)</f>
        <v>2192.4</v>
      </c>
      <c r="S36" s="204" t="s">
        <v>46</v>
      </c>
      <c r="U36" s="14"/>
    </row>
    <row r="37" spans="1:24" ht="12" customHeight="1" x14ac:dyDescent="0.25">
      <c r="A37" s="118" t="s">
        <v>47</v>
      </c>
      <c r="B37" s="30">
        <v>46.800000000000004</v>
      </c>
      <c r="C37" s="30">
        <v>43.2</v>
      </c>
      <c r="D37" s="30">
        <v>36</v>
      </c>
      <c r="E37" s="30">
        <v>39.6</v>
      </c>
      <c r="F37" s="30">
        <v>43.2</v>
      </c>
      <c r="G37" s="30">
        <v>28.8</v>
      </c>
      <c r="H37" s="30">
        <v>28.8</v>
      </c>
      <c r="I37" s="30">
        <v>36</v>
      </c>
      <c r="J37" s="30">
        <v>32.4</v>
      </c>
      <c r="K37" s="30">
        <v>32.4</v>
      </c>
      <c r="L37" s="30">
        <v>40</v>
      </c>
      <c r="M37" s="30">
        <v>25.2</v>
      </c>
      <c r="N37" s="30">
        <v>39.6</v>
      </c>
      <c r="O37" s="30">
        <v>32.4</v>
      </c>
      <c r="P37" s="30">
        <v>39.6</v>
      </c>
      <c r="Q37" s="30">
        <v>54</v>
      </c>
      <c r="R37" s="9">
        <v>43.2</v>
      </c>
      <c r="S37" s="119" t="s">
        <v>48</v>
      </c>
      <c r="U37" s="14"/>
      <c r="X37" s="7"/>
    </row>
    <row r="38" spans="1:24" ht="12" customHeight="1" x14ac:dyDescent="0.25">
      <c r="A38" s="118" t="s">
        <v>15</v>
      </c>
      <c r="B38" s="30">
        <v>892.80000000000007</v>
      </c>
      <c r="C38" s="30">
        <v>820.80000000000007</v>
      </c>
      <c r="D38" s="30">
        <v>896.4</v>
      </c>
      <c r="E38" s="30">
        <v>885.6</v>
      </c>
      <c r="F38" s="30">
        <v>846</v>
      </c>
      <c r="G38" s="30">
        <v>961.2</v>
      </c>
      <c r="H38" s="30">
        <v>928.80000000000007</v>
      </c>
      <c r="I38" s="30">
        <v>961.2</v>
      </c>
      <c r="J38" s="30">
        <v>889.2</v>
      </c>
      <c r="K38" s="30">
        <v>943.2</v>
      </c>
      <c r="L38" s="30">
        <v>1476</v>
      </c>
      <c r="M38" s="30">
        <v>1544.4</v>
      </c>
      <c r="N38" s="30">
        <v>1720.8</v>
      </c>
      <c r="O38" s="30">
        <v>1688.4</v>
      </c>
      <c r="P38" s="30">
        <v>1843.2</v>
      </c>
      <c r="Q38" s="30">
        <v>1720.8</v>
      </c>
      <c r="R38" s="9">
        <v>1839.6000000000001</v>
      </c>
      <c r="S38" s="119" t="s">
        <v>16</v>
      </c>
      <c r="U38" s="14"/>
    </row>
    <row r="39" spans="1:24" ht="12" customHeight="1" x14ac:dyDescent="0.25">
      <c r="A39" s="116" t="s">
        <v>77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>
        <v>7</v>
      </c>
      <c r="N39" s="30">
        <v>7.2</v>
      </c>
      <c r="O39" s="30">
        <v>7.2</v>
      </c>
      <c r="P39" s="30">
        <v>7.2</v>
      </c>
      <c r="Q39" s="30">
        <v>10.8</v>
      </c>
      <c r="R39" s="9">
        <v>10.8</v>
      </c>
      <c r="S39" s="117" t="s">
        <v>34</v>
      </c>
      <c r="U39" s="13"/>
    </row>
    <row r="40" spans="1:24" ht="12" customHeight="1" x14ac:dyDescent="0.25">
      <c r="A40" s="118" t="s">
        <v>18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>
        <v>3.6</v>
      </c>
      <c r="O40" s="30">
        <v>3.6</v>
      </c>
      <c r="P40" s="30">
        <v>3.6</v>
      </c>
      <c r="Q40" s="30">
        <v>3.6</v>
      </c>
      <c r="R40" s="9">
        <v>3.6</v>
      </c>
      <c r="S40" s="119" t="s">
        <v>19</v>
      </c>
      <c r="U40" s="13"/>
    </row>
    <row r="41" spans="1:24" ht="12" customHeight="1" x14ac:dyDescent="0.25">
      <c r="A41" s="118" t="s">
        <v>20</v>
      </c>
      <c r="B41" s="30"/>
      <c r="C41" s="30"/>
      <c r="D41" s="30">
        <v>68.400000000000006</v>
      </c>
      <c r="E41" s="30">
        <v>61.2</v>
      </c>
      <c r="F41" s="30">
        <v>54</v>
      </c>
      <c r="G41" s="30">
        <v>50.4</v>
      </c>
      <c r="H41" s="30">
        <v>54</v>
      </c>
      <c r="I41" s="30">
        <v>54</v>
      </c>
      <c r="J41" s="30">
        <v>54</v>
      </c>
      <c r="K41" s="30">
        <v>61.2</v>
      </c>
      <c r="L41" s="30">
        <v>58</v>
      </c>
      <c r="M41" s="30">
        <v>58</v>
      </c>
      <c r="N41" s="30">
        <v>39.6</v>
      </c>
      <c r="O41" s="30">
        <v>36</v>
      </c>
      <c r="P41" s="30">
        <v>32.4</v>
      </c>
      <c r="Q41" s="30">
        <v>32.4</v>
      </c>
      <c r="R41" s="9">
        <v>28.8</v>
      </c>
      <c r="S41" s="119" t="s">
        <v>21</v>
      </c>
      <c r="U41" s="14"/>
    </row>
    <row r="42" spans="1:24" ht="12" customHeight="1" x14ac:dyDescent="0.25">
      <c r="A42" s="118" t="s">
        <v>35</v>
      </c>
      <c r="B42" s="30"/>
      <c r="C42" s="30"/>
      <c r="D42" s="30">
        <v>43.2</v>
      </c>
      <c r="E42" s="30">
        <v>334.8</v>
      </c>
      <c r="F42" s="30">
        <v>331.2</v>
      </c>
      <c r="G42" s="30">
        <v>327.60000000000002</v>
      </c>
      <c r="H42" s="30">
        <v>291.60000000000002</v>
      </c>
      <c r="I42" s="30">
        <v>309.60000000000002</v>
      </c>
      <c r="J42" s="30">
        <v>284.40000000000003</v>
      </c>
      <c r="K42" s="30">
        <v>298.8</v>
      </c>
      <c r="L42" s="30">
        <v>288</v>
      </c>
      <c r="M42" s="30">
        <v>302.40000000000003</v>
      </c>
      <c r="N42" s="30">
        <v>252</v>
      </c>
      <c r="O42" s="30">
        <v>64.8</v>
      </c>
      <c r="P42" s="30">
        <v>43.2</v>
      </c>
      <c r="Q42" s="30">
        <v>43.2</v>
      </c>
      <c r="R42" s="9">
        <v>43.2</v>
      </c>
      <c r="S42" s="119" t="s">
        <v>23</v>
      </c>
      <c r="U42" s="14"/>
    </row>
    <row r="43" spans="1:24" ht="12" customHeight="1" x14ac:dyDescent="0.25">
      <c r="A43" s="118" t="s">
        <v>26</v>
      </c>
      <c r="B43" s="30">
        <v>111.60000000000001</v>
      </c>
      <c r="C43" s="30">
        <v>115.2</v>
      </c>
      <c r="D43" s="30">
        <v>151.20000000000002</v>
      </c>
      <c r="E43" s="30">
        <v>158.4</v>
      </c>
      <c r="F43" s="30">
        <v>162</v>
      </c>
      <c r="G43" s="30">
        <v>162</v>
      </c>
      <c r="H43" s="30">
        <v>151.20000000000002</v>
      </c>
      <c r="I43" s="30">
        <v>180</v>
      </c>
      <c r="J43" s="30">
        <v>216</v>
      </c>
      <c r="K43" s="30">
        <v>212.4</v>
      </c>
      <c r="L43" s="30">
        <v>230</v>
      </c>
      <c r="M43" s="30">
        <v>205.20000000000002</v>
      </c>
      <c r="N43" s="30">
        <v>248.4</v>
      </c>
      <c r="O43" s="30">
        <v>241.20000000000002</v>
      </c>
      <c r="P43" s="30">
        <v>219.6</v>
      </c>
      <c r="Q43" s="30">
        <v>237.6</v>
      </c>
      <c r="R43" s="9">
        <v>223.20000000000002</v>
      </c>
      <c r="S43" s="119" t="s">
        <v>27</v>
      </c>
      <c r="U43" s="14"/>
    </row>
    <row r="44" spans="1:24" ht="12" customHeight="1" x14ac:dyDescent="0.25">
      <c r="A44" s="118" t="s">
        <v>28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9"/>
      <c r="S44" s="119" t="s">
        <v>29</v>
      </c>
      <c r="U44" s="13"/>
    </row>
    <row r="45" spans="1:24" ht="12" customHeight="1" x14ac:dyDescent="0.25">
      <c r="A45" s="118" t="s">
        <v>73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9"/>
      <c r="S45" s="119" t="s">
        <v>76</v>
      </c>
      <c r="U45" s="13"/>
    </row>
    <row r="46" spans="1:24" ht="14.25" customHeight="1" x14ac:dyDescent="0.25">
      <c r="A46" s="161" t="s">
        <v>49</v>
      </c>
      <c r="B46" s="419">
        <v>2865.6</v>
      </c>
      <c r="C46" s="419">
        <v>2455.2000000000003</v>
      </c>
      <c r="D46" s="419">
        <v>2426.4</v>
      </c>
      <c r="E46" s="419">
        <v>2347.2000000000003</v>
      </c>
      <c r="F46" s="419">
        <v>2505.6</v>
      </c>
      <c r="G46" s="419">
        <v>2458.8000000000002</v>
      </c>
      <c r="H46" s="419">
        <v>2325.6</v>
      </c>
      <c r="I46" s="419">
        <v>2113.2000000000003</v>
      </c>
      <c r="J46" s="419">
        <v>1900.8</v>
      </c>
      <c r="K46" s="419">
        <v>1980</v>
      </c>
      <c r="L46" s="419">
        <v>1523</v>
      </c>
      <c r="M46" s="419">
        <v>1512</v>
      </c>
      <c r="N46" s="419">
        <v>1454.4</v>
      </c>
      <c r="O46" s="419">
        <v>1404</v>
      </c>
      <c r="P46" s="419">
        <v>1425.6000000000001</v>
      </c>
      <c r="Q46" s="419">
        <v>1515.6000000000001</v>
      </c>
      <c r="R46" s="420">
        <v>1418.4</v>
      </c>
      <c r="S46" s="209" t="s">
        <v>50</v>
      </c>
      <c r="U46" s="14"/>
    </row>
    <row r="47" spans="1:24" ht="24.95" customHeight="1" x14ac:dyDescent="0.25">
      <c r="A47" s="162" t="s">
        <v>51</v>
      </c>
      <c r="B47" s="415">
        <f t="shared" ref="B47:G47" si="15">B11-B12+B22+B32-B36-B46</f>
        <v>9388.7999999999975</v>
      </c>
      <c r="C47" s="415">
        <f t="shared" si="15"/>
        <v>9748.7999999999993</v>
      </c>
      <c r="D47" s="415">
        <f t="shared" si="15"/>
        <v>10173.6</v>
      </c>
      <c r="E47" s="415">
        <f t="shared" si="15"/>
        <v>10249.199999999997</v>
      </c>
      <c r="F47" s="415">
        <f t="shared" si="15"/>
        <v>10519.199999999999</v>
      </c>
      <c r="G47" s="415">
        <f t="shared" si="15"/>
        <v>10692.400000000001</v>
      </c>
      <c r="H47" s="415">
        <f>H11-H12+H22+H32-H36-H46</f>
        <v>10800</v>
      </c>
      <c r="I47" s="415">
        <f t="shared" ref="I47:L47" si="16">I11-I12+I22+I32-I36-I46</f>
        <v>11174.399999999998</v>
      </c>
      <c r="J47" s="415">
        <f t="shared" si="16"/>
        <v>11264.400000000001</v>
      </c>
      <c r="K47" s="415">
        <f t="shared" si="16"/>
        <v>11854.8</v>
      </c>
      <c r="L47" s="415">
        <f t="shared" si="16"/>
        <v>12560</v>
      </c>
      <c r="M47" s="415">
        <f>M11-M12+M22+M32-M36-M46</f>
        <v>13003.000000000004</v>
      </c>
      <c r="N47" s="415">
        <f t="shared" ref="N47:R47" si="17">N11-N12+N22+N32-N36-N46</f>
        <v>13157.999999999998</v>
      </c>
      <c r="O47" s="415">
        <f t="shared" si="17"/>
        <v>13273.199999999999</v>
      </c>
      <c r="P47" s="415">
        <f t="shared" si="17"/>
        <v>12567.599999999997</v>
      </c>
      <c r="Q47" s="415">
        <f t="shared" si="17"/>
        <v>13752</v>
      </c>
      <c r="R47" s="416">
        <f t="shared" si="17"/>
        <v>13953.599999999999</v>
      </c>
      <c r="S47" s="204" t="s">
        <v>52</v>
      </c>
      <c r="U47" s="14"/>
    </row>
    <row r="48" spans="1:24" ht="15" customHeight="1" x14ac:dyDescent="0.25">
      <c r="A48" s="161" t="s">
        <v>53</v>
      </c>
      <c r="B48" s="413">
        <f t="shared" ref="B48:G48" si="18">B49+B51</f>
        <v>9388.8000000000011</v>
      </c>
      <c r="C48" s="413">
        <f t="shared" si="18"/>
        <v>9748.7999999999993</v>
      </c>
      <c r="D48" s="413">
        <f t="shared" si="18"/>
        <v>10173.6</v>
      </c>
      <c r="E48" s="413">
        <f t="shared" si="18"/>
        <v>10249.200000000001</v>
      </c>
      <c r="F48" s="413">
        <f t="shared" si="18"/>
        <v>10519.2</v>
      </c>
      <c r="G48" s="413">
        <f t="shared" si="18"/>
        <v>10692</v>
      </c>
      <c r="H48" s="413">
        <f>H49+H51</f>
        <v>10800</v>
      </c>
      <c r="I48" s="413">
        <f t="shared" ref="I48:L48" si="19">I49+I51</f>
        <v>11174.4</v>
      </c>
      <c r="J48" s="413">
        <f t="shared" si="19"/>
        <v>11264.4</v>
      </c>
      <c r="K48" s="413">
        <f t="shared" si="19"/>
        <v>11854.8</v>
      </c>
      <c r="L48" s="413">
        <f t="shared" si="19"/>
        <v>12560.4</v>
      </c>
      <c r="M48" s="413">
        <f>M49+M51</f>
        <v>13003.2</v>
      </c>
      <c r="N48" s="413">
        <f>N49+N51</f>
        <v>13158.000000000002</v>
      </c>
      <c r="O48" s="413">
        <f>O49+O51</f>
        <v>13273.2</v>
      </c>
      <c r="P48" s="413">
        <f>P49+P51</f>
        <v>12567.600000000002</v>
      </c>
      <c r="Q48" s="413">
        <f>Q49+Q51</f>
        <v>13751.600399999999</v>
      </c>
      <c r="R48" s="414">
        <f t="shared" ref="R48" si="20">R49+R51</f>
        <v>13953.600000000002</v>
      </c>
      <c r="S48" s="209" t="s">
        <v>54</v>
      </c>
      <c r="U48" s="14"/>
    </row>
    <row r="49" spans="1:21" ht="24.95" customHeight="1" x14ac:dyDescent="0.25">
      <c r="A49" s="162" t="s">
        <v>55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9"/>
      <c r="S49" s="204" t="s">
        <v>56</v>
      </c>
      <c r="U49" s="13"/>
    </row>
    <row r="50" spans="1:21" ht="12" customHeight="1" x14ac:dyDescent="0.25">
      <c r="A50" s="163" t="s">
        <v>57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9"/>
      <c r="S50" s="194" t="s">
        <v>58</v>
      </c>
      <c r="U50" s="13"/>
    </row>
    <row r="51" spans="1:21" ht="20.100000000000001" customHeight="1" x14ac:dyDescent="0.25">
      <c r="A51" s="162" t="s">
        <v>59</v>
      </c>
      <c r="B51" s="140">
        <f t="shared" ref="B51:G51" si="21">SUM(B52:B57)</f>
        <v>9388.8000000000011</v>
      </c>
      <c r="C51" s="140">
        <f t="shared" si="21"/>
        <v>9748.7999999999993</v>
      </c>
      <c r="D51" s="140">
        <f t="shared" si="21"/>
        <v>10173.6</v>
      </c>
      <c r="E51" s="140">
        <f t="shared" si="21"/>
        <v>10249.200000000001</v>
      </c>
      <c r="F51" s="140">
        <f t="shared" si="21"/>
        <v>10519.2</v>
      </c>
      <c r="G51" s="140">
        <f t="shared" si="21"/>
        <v>10692</v>
      </c>
      <c r="H51" s="140">
        <f>SUM(H52:H57)</f>
        <v>10800</v>
      </c>
      <c r="I51" s="140">
        <f t="shared" ref="I51:L51" si="22">SUM(I52:I57)</f>
        <v>11174.4</v>
      </c>
      <c r="J51" s="140">
        <f t="shared" si="22"/>
        <v>11264.4</v>
      </c>
      <c r="K51" s="140">
        <f t="shared" si="22"/>
        <v>11854.8</v>
      </c>
      <c r="L51" s="140">
        <f t="shared" si="22"/>
        <v>12560.4</v>
      </c>
      <c r="M51" s="140">
        <f>SUM(M52:M57)</f>
        <v>13003.2</v>
      </c>
      <c r="N51" s="140">
        <f>SUM(N52:N57)</f>
        <v>13158.000000000002</v>
      </c>
      <c r="O51" s="140">
        <f>SUM(O52:O57)</f>
        <v>13273.2</v>
      </c>
      <c r="P51" s="140">
        <f>SUM(P52:P57)</f>
        <v>12567.600000000002</v>
      </c>
      <c r="Q51" s="140">
        <f>SUM(Q52:Q57)</f>
        <v>13751.600399999999</v>
      </c>
      <c r="R51" s="158">
        <f t="shared" ref="R51" si="23">SUM(R52:R57)</f>
        <v>13953.600000000002</v>
      </c>
      <c r="S51" s="204" t="s">
        <v>60</v>
      </c>
      <c r="U51" s="14"/>
    </row>
    <row r="52" spans="1:21" ht="12" customHeight="1" x14ac:dyDescent="0.25">
      <c r="A52" s="118" t="s">
        <v>61</v>
      </c>
      <c r="B52" s="421">
        <v>1735.2</v>
      </c>
      <c r="C52" s="421">
        <v>1926</v>
      </c>
      <c r="D52" s="421">
        <v>1893.6000000000001</v>
      </c>
      <c r="E52" s="421">
        <v>1825.2</v>
      </c>
      <c r="F52" s="421">
        <v>1782</v>
      </c>
      <c r="G52" s="421">
        <v>1875.6000000000001</v>
      </c>
      <c r="H52" s="421">
        <v>1915.2</v>
      </c>
      <c r="I52" s="421">
        <v>2149.2000000000003</v>
      </c>
      <c r="J52" s="421">
        <v>2214</v>
      </c>
      <c r="K52" s="421">
        <v>2311.2000000000003</v>
      </c>
      <c r="L52" s="421">
        <v>2952</v>
      </c>
      <c r="M52" s="421">
        <v>3326.4</v>
      </c>
      <c r="N52" s="421">
        <v>3362.4000000000005</v>
      </c>
      <c r="O52" s="421">
        <v>3538.7999999999997</v>
      </c>
      <c r="P52" s="421">
        <v>2894.4</v>
      </c>
      <c r="Q52" s="421">
        <v>3657.2004000000002</v>
      </c>
      <c r="R52" s="422">
        <v>3621.6</v>
      </c>
      <c r="S52" s="119" t="s">
        <v>62</v>
      </c>
      <c r="U52" s="14"/>
    </row>
    <row r="53" spans="1:21" ht="12" customHeight="1" x14ac:dyDescent="0.25">
      <c r="A53" s="81" t="s">
        <v>63</v>
      </c>
      <c r="B53" s="30">
        <v>68.400000000000006</v>
      </c>
      <c r="C53" s="30">
        <v>82.8</v>
      </c>
      <c r="D53" s="30">
        <v>86.4</v>
      </c>
      <c r="E53" s="30">
        <v>93.600000000000009</v>
      </c>
      <c r="F53" s="30">
        <v>93.600000000000009</v>
      </c>
      <c r="G53" s="30">
        <v>100.8</v>
      </c>
      <c r="H53" s="30">
        <v>108</v>
      </c>
      <c r="I53" s="30">
        <v>115.2</v>
      </c>
      <c r="J53" s="30">
        <v>118.8</v>
      </c>
      <c r="K53" s="30">
        <v>122.4</v>
      </c>
      <c r="L53" s="30">
        <v>122.4</v>
      </c>
      <c r="M53" s="30">
        <v>129.6</v>
      </c>
      <c r="N53" s="30">
        <v>108</v>
      </c>
      <c r="O53" s="30">
        <v>100.8</v>
      </c>
      <c r="P53" s="30">
        <v>104.4</v>
      </c>
      <c r="Q53" s="30">
        <v>111.60000000000001</v>
      </c>
      <c r="R53" s="9">
        <v>118.8</v>
      </c>
      <c r="S53" s="83" t="s">
        <v>64</v>
      </c>
      <c r="U53" s="14"/>
    </row>
    <row r="54" spans="1:21" ht="12" customHeight="1" x14ac:dyDescent="0.25">
      <c r="A54" s="81" t="s">
        <v>65</v>
      </c>
      <c r="B54" s="30">
        <v>82.8</v>
      </c>
      <c r="C54" s="30">
        <v>79.2</v>
      </c>
      <c r="D54" s="30">
        <v>86.4</v>
      </c>
      <c r="E54" s="30">
        <v>72</v>
      </c>
      <c r="F54" s="30">
        <v>82.8</v>
      </c>
      <c r="G54" s="30">
        <v>82.8</v>
      </c>
      <c r="H54" s="30">
        <v>82.8</v>
      </c>
      <c r="I54" s="30">
        <v>82.8</v>
      </c>
      <c r="J54" s="30">
        <v>72</v>
      </c>
      <c r="K54" s="30">
        <v>75.600000000000009</v>
      </c>
      <c r="L54" s="30">
        <v>68</v>
      </c>
      <c r="M54" s="30">
        <v>68.400000000000006</v>
      </c>
      <c r="N54" s="30">
        <v>72</v>
      </c>
      <c r="O54" s="30">
        <v>68.400000000000006</v>
      </c>
      <c r="P54" s="30">
        <v>54</v>
      </c>
      <c r="Q54" s="30">
        <v>75.600000000000009</v>
      </c>
      <c r="R54" s="9">
        <v>90</v>
      </c>
      <c r="S54" s="83" t="s">
        <v>66</v>
      </c>
      <c r="U54" s="14"/>
    </row>
    <row r="55" spans="1:21" ht="12" customHeight="1" x14ac:dyDescent="0.25">
      <c r="A55" s="81" t="s">
        <v>67</v>
      </c>
      <c r="B55" s="30">
        <v>5403.6</v>
      </c>
      <c r="C55" s="30">
        <v>5623.2</v>
      </c>
      <c r="D55" s="30">
        <v>5752.8</v>
      </c>
      <c r="E55" s="30">
        <v>5986.8</v>
      </c>
      <c r="F55" s="30">
        <v>6066</v>
      </c>
      <c r="G55" s="30">
        <v>6033.6</v>
      </c>
      <c r="H55" s="30">
        <v>6058.8</v>
      </c>
      <c r="I55" s="30">
        <v>6152.4000000000005</v>
      </c>
      <c r="J55" s="30">
        <v>6109.2</v>
      </c>
      <c r="K55" s="30">
        <v>6282</v>
      </c>
      <c r="L55" s="30">
        <v>6311</v>
      </c>
      <c r="M55" s="30">
        <v>6364.8</v>
      </c>
      <c r="N55" s="30">
        <v>6310.8</v>
      </c>
      <c r="O55" s="30">
        <v>6379.2</v>
      </c>
      <c r="P55" s="30">
        <v>6404.4000000000005</v>
      </c>
      <c r="Q55" s="30">
        <v>6613.2</v>
      </c>
      <c r="R55" s="9">
        <v>6638.4000000000005</v>
      </c>
      <c r="S55" s="83" t="s">
        <v>68</v>
      </c>
      <c r="U55" s="14"/>
    </row>
    <row r="56" spans="1:21" ht="12" customHeight="1" x14ac:dyDescent="0.25">
      <c r="A56" s="81" t="s">
        <v>69</v>
      </c>
      <c r="B56" s="30">
        <v>57.6</v>
      </c>
      <c r="C56" s="30">
        <v>72</v>
      </c>
      <c r="D56" s="30">
        <v>25.2</v>
      </c>
      <c r="E56" s="30">
        <v>36</v>
      </c>
      <c r="F56" s="30">
        <v>64.8</v>
      </c>
      <c r="G56" s="30">
        <v>104.4</v>
      </c>
      <c r="H56" s="30">
        <v>97.2</v>
      </c>
      <c r="I56" s="30">
        <v>100.8</v>
      </c>
      <c r="J56" s="30">
        <v>122.4</v>
      </c>
      <c r="K56" s="30">
        <v>136.80000000000001</v>
      </c>
      <c r="L56" s="30">
        <v>133</v>
      </c>
      <c r="M56" s="30">
        <v>133.20000000000002</v>
      </c>
      <c r="N56" s="30">
        <v>147.6</v>
      </c>
      <c r="O56" s="30">
        <v>140.4</v>
      </c>
      <c r="P56" s="30">
        <v>133.20000000000002</v>
      </c>
      <c r="Q56" s="30">
        <v>144</v>
      </c>
      <c r="R56" s="9">
        <v>144</v>
      </c>
      <c r="S56" s="83" t="s">
        <v>70</v>
      </c>
      <c r="U56" s="14"/>
    </row>
    <row r="57" spans="1:21" ht="12" customHeight="1" x14ac:dyDescent="0.25">
      <c r="A57" s="81" t="s">
        <v>30</v>
      </c>
      <c r="B57" s="30">
        <v>2041.2</v>
      </c>
      <c r="C57" s="30">
        <v>1965.6000000000001</v>
      </c>
      <c r="D57" s="30">
        <v>2329.2000000000003</v>
      </c>
      <c r="E57" s="30">
        <v>2235.6</v>
      </c>
      <c r="F57" s="30">
        <v>2430</v>
      </c>
      <c r="G57" s="30">
        <v>2494.8000000000002</v>
      </c>
      <c r="H57" s="30">
        <v>2538</v>
      </c>
      <c r="I57" s="30">
        <v>2574</v>
      </c>
      <c r="J57" s="30">
        <v>2628</v>
      </c>
      <c r="K57" s="30">
        <v>2926.8</v>
      </c>
      <c r="L57" s="30">
        <v>2974</v>
      </c>
      <c r="M57" s="30">
        <v>2980.8</v>
      </c>
      <c r="N57" s="30">
        <v>3157.2000000000003</v>
      </c>
      <c r="O57" s="30">
        <v>3045.6</v>
      </c>
      <c r="P57" s="30">
        <v>2977.2000000000003</v>
      </c>
      <c r="Q57" s="30">
        <v>3150</v>
      </c>
      <c r="R57" s="9">
        <v>3340.8</v>
      </c>
      <c r="S57" s="83" t="s">
        <v>31</v>
      </c>
      <c r="U57" s="14"/>
    </row>
    <row r="58" spans="1:21" x14ac:dyDescent="0.25">
      <c r="A58" s="161" t="s">
        <v>71</v>
      </c>
      <c r="B58" s="140">
        <f t="shared" ref="B58:G58" si="24">B47-B48</f>
        <v>0</v>
      </c>
      <c r="C58" s="140">
        <f t="shared" si="24"/>
        <v>0</v>
      </c>
      <c r="D58" s="140">
        <f t="shared" si="24"/>
        <v>0</v>
      </c>
      <c r="E58" s="140">
        <f t="shared" si="24"/>
        <v>0</v>
      </c>
      <c r="F58" s="140">
        <f t="shared" si="24"/>
        <v>0</v>
      </c>
      <c r="G58" s="140">
        <f t="shared" si="24"/>
        <v>0.40000000000145519</v>
      </c>
      <c r="H58" s="140">
        <f>H47-H48</f>
        <v>0</v>
      </c>
      <c r="I58" s="140">
        <f t="shared" ref="I58:L58" si="25">I47-I48</f>
        <v>0</v>
      </c>
      <c r="J58" s="140">
        <f t="shared" si="25"/>
        <v>0</v>
      </c>
      <c r="K58" s="140">
        <f t="shared" si="25"/>
        <v>0</v>
      </c>
      <c r="L58" s="140">
        <f t="shared" si="25"/>
        <v>-0.3999999999996362</v>
      </c>
      <c r="M58" s="140">
        <f>M47-M48</f>
        <v>-0.19999999999708962</v>
      </c>
      <c r="N58" s="140">
        <f>N47-N48</f>
        <v>0</v>
      </c>
      <c r="O58" s="140">
        <f>O47-O48</f>
        <v>0</v>
      </c>
      <c r="P58" s="140">
        <f>P47-P48</f>
        <v>0</v>
      </c>
      <c r="Q58" s="140">
        <f>Q47-Q48</f>
        <v>0.39960000000064611</v>
      </c>
      <c r="R58" s="158">
        <f t="shared" ref="R58" si="26">R47-R48</f>
        <v>0</v>
      </c>
      <c r="S58" s="209" t="s">
        <v>72</v>
      </c>
      <c r="U58" s="13"/>
    </row>
  </sheetData>
  <mergeCells count="3">
    <mergeCell ref="B4:R4"/>
    <mergeCell ref="A2:S2"/>
    <mergeCell ref="A1:S1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120" zoomScaleNormal="120" workbookViewId="0">
      <selection activeCell="S10" sqref="S9:S10"/>
    </sheetView>
  </sheetViews>
  <sheetFormatPr defaultRowHeight="15" x14ac:dyDescent="0.25"/>
  <cols>
    <col min="1" max="1" width="25.7109375" customWidth="1"/>
    <col min="2" max="16" width="8.7109375" customWidth="1"/>
    <col min="17" max="17" width="25.7109375" customWidth="1"/>
  </cols>
  <sheetData>
    <row r="1" spans="1:19" ht="14.25" customHeight="1" x14ac:dyDescent="0.25">
      <c r="A1" s="442" t="s">
        <v>293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1:19" ht="12.95" customHeight="1" x14ac:dyDescent="0.25">
      <c r="A2" s="442" t="s">
        <v>304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19" ht="12.95" customHeight="1" x14ac:dyDescent="0.25">
      <c r="A3" s="1" t="s">
        <v>303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4"/>
      <c r="P3" s="4"/>
      <c r="Q3" s="377" t="s">
        <v>0</v>
      </c>
    </row>
    <row r="4" spans="1:19" ht="51.75" customHeight="1" x14ac:dyDescent="0.25">
      <c r="A4" s="189"/>
      <c r="B4" s="452" t="s">
        <v>289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190"/>
    </row>
    <row r="5" spans="1:19" ht="21" customHeight="1" x14ac:dyDescent="0.25">
      <c r="A5" s="191"/>
      <c r="B5" s="5">
        <v>2008</v>
      </c>
      <c r="C5" s="5">
        <v>2009</v>
      </c>
      <c r="D5" s="5">
        <v>2010</v>
      </c>
      <c r="E5" s="399">
        <v>2011</v>
      </c>
      <c r="F5" s="5">
        <v>2012</v>
      </c>
      <c r="G5" s="5">
        <v>2013</v>
      </c>
      <c r="H5" s="5">
        <v>2014</v>
      </c>
      <c r="I5" s="5">
        <v>2015</v>
      </c>
      <c r="J5" s="399">
        <v>2016</v>
      </c>
      <c r="K5" s="5">
        <v>2017</v>
      </c>
      <c r="L5" s="5">
        <v>2018</v>
      </c>
      <c r="M5" s="5">
        <v>2019</v>
      </c>
      <c r="N5" s="5">
        <v>2020</v>
      </c>
      <c r="O5" s="5">
        <v>2021</v>
      </c>
      <c r="P5" s="5">
        <v>2022</v>
      </c>
      <c r="Q5" s="192"/>
    </row>
    <row r="6" spans="1:19" ht="12" customHeight="1" x14ac:dyDescent="0.25">
      <c r="A6" s="401" t="s">
        <v>1</v>
      </c>
      <c r="B6" s="318"/>
      <c r="C6" s="400"/>
      <c r="D6" s="400"/>
      <c r="E6" s="400"/>
      <c r="F6" s="398"/>
      <c r="G6" s="376"/>
      <c r="H6" s="376"/>
      <c r="I6" s="398"/>
      <c r="J6" s="400"/>
      <c r="K6" s="398"/>
      <c r="L6" s="376"/>
      <c r="M6" s="376"/>
      <c r="N6" s="376"/>
      <c r="O6" s="376"/>
      <c r="P6" s="395"/>
      <c r="Q6" s="115" t="s">
        <v>2</v>
      </c>
      <c r="S6" s="15"/>
    </row>
    <row r="7" spans="1:19" ht="12" customHeight="1" x14ac:dyDescent="0.25">
      <c r="A7" s="401" t="s">
        <v>3</v>
      </c>
      <c r="B7" s="409"/>
      <c r="C7" s="125"/>
      <c r="D7" s="125"/>
      <c r="E7" s="125"/>
      <c r="F7" s="378"/>
      <c r="G7" s="125"/>
      <c r="H7" s="125"/>
      <c r="I7" s="378"/>
      <c r="J7" s="125"/>
      <c r="K7" s="378"/>
      <c r="L7" s="125"/>
      <c r="M7" s="125"/>
      <c r="N7" s="125"/>
      <c r="O7" s="125"/>
      <c r="P7" s="372"/>
      <c r="Q7" s="114" t="s">
        <v>4</v>
      </c>
      <c r="S7" s="15"/>
    </row>
    <row r="8" spans="1:19" ht="12" customHeight="1" x14ac:dyDescent="0.25">
      <c r="A8" s="401" t="s">
        <v>5</v>
      </c>
      <c r="B8" s="410"/>
      <c r="C8" s="126"/>
      <c r="D8" s="126"/>
      <c r="E8" s="126"/>
      <c r="F8" s="378"/>
      <c r="G8" s="126"/>
      <c r="H8" s="126"/>
      <c r="I8" s="378"/>
      <c r="J8" s="126"/>
      <c r="K8" s="378"/>
      <c r="L8" s="126"/>
      <c r="M8" s="126"/>
      <c r="N8" s="126"/>
      <c r="O8" s="126"/>
      <c r="P8" s="373"/>
      <c r="Q8" s="114" t="s">
        <v>6</v>
      </c>
      <c r="S8" s="15"/>
    </row>
    <row r="9" spans="1:19" ht="12" customHeight="1" x14ac:dyDescent="0.25">
      <c r="A9" s="401" t="s">
        <v>7</v>
      </c>
      <c r="B9" s="409"/>
      <c r="C9" s="125"/>
      <c r="D9" s="125"/>
      <c r="E9" s="125"/>
      <c r="F9" s="153"/>
      <c r="G9" s="125"/>
      <c r="H9" s="125"/>
      <c r="I9" s="153"/>
      <c r="J9" s="125"/>
      <c r="K9" s="153"/>
      <c r="L9" s="125"/>
      <c r="M9" s="125"/>
      <c r="N9" s="125"/>
      <c r="O9" s="125"/>
      <c r="P9" s="372"/>
      <c r="Q9" s="115" t="s">
        <v>8</v>
      </c>
      <c r="S9" s="15"/>
    </row>
    <row r="10" spans="1:19" ht="12" customHeight="1" x14ac:dyDescent="0.25">
      <c r="A10" s="401" t="s">
        <v>9</v>
      </c>
      <c r="B10" s="409"/>
      <c r="C10" s="125"/>
      <c r="D10" s="125"/>
      <c r="E10" s="125"/>
      <c r="F10" s="153"/>
      <c r="G10" s="125"/>
      <c r="H10" s="125"/>
      <c r="I10" s="153"/>
      <c r="J10" s="125"/>
      <c r="K10" s="153"/>
      <c r="L10" s="125"/>
      <c r="M10" s="125"/>
      <c r="N10" s="125"/>
      <c r="O10" s="125"/>
      <c r="P10" s="372"/>
      <c r="Q10" s="115" t="s">
        <v>10</v>
      </c>
      <c r="S10" s="15"/>
    </row>
    <row r="11" spans="1:19" ht="15" customHeight="1" x14ac:dyDescent="0.25">
      <c r="A11" s="402" t="s">
        <v>11</v>
      </c>
      <c r="B11" s="196">
        <f t="shared" ref="B11:E11" si="0">B6+B7-B8+B9-B10</f>
        <v>0</v>
      </c>
      <c r="C11" s="135">
        <f t="shared" si="0"/>
        <v>0</v>
      </c>
      <c r="D11" s="135">
        <f t="shared" si="0"/>
        <v>0</v>
      </c>
      <c r="E11" s="135">
        <f t="shared" si="0"/>
        <v>0</v>
      </c>
      <c r="F11" s="135">
        <f>F6+F7-F8+F9-F10</f>
        <v>0</v>
      </c>
      <c r="G11" s="135">
        <f t="shared" ref="G11:H11" si="1">G6+G7-G8+G9-G10</f>
        <v>0</v>
      </c>
      <c r="H11" s="135">
        <f t="shared" si="1"/>
        <v>0</v>
      </c>
      <c r="I11" s="135">
        <f>I6+I7-I8+I9-I10</f>
        <v>0</v>
      </c>
      <c r="J11" s="135">
        <f>J6+J7-J8+J9-J10</f>
        <v>0</v>
      </c>
      <c r="K11" s="135">
        <f>K6+K7-K8+K9-K10</f>
        <v>0</v>
      </c>
      <c r="L11" s="135">
        <f t="shared" ref="L11:P11" si="2">L6+L7-L8+L9-L10</f>
        <v>0</v>
      </c>
      <c r="M11" s="135">
        <f t="shared" si="2"/>
        <v>0</v>
      </c>
      <c r="N11" s="135">
        <f t="shared" si="2"/>
        <v>0</v>
      </c>
      <c r="O11" s="135">
        <f t="shared" si="2"/>
        <v>0</v>
      </c>
      <c r="P11" s="197">
        <f t="shared" si="2"/>
        <v>0</v>
      </c>
      <c r="Q11" s="198" t="s">
        <v>12</v>
      </c>
      <c r="S11" s="15"/>
    </row>
    <row r="12" spans="1:19" ht="15" customHeight="1" x14ac:dyDescent="0.25">
      <c r="A12" s="402" t="s">
        <v>13</v>
      </c>
      <c r="B12" s="199">
        <f t="shared" ref="B12:E12" si="3">SUM(B13:B21)</f>
        <v>0</v>
      </c>
      <c r="C12" s="138">
        <f t="shared" si="3"/>
        <v>0</v>
      </c>
      <c r="D12" s="138">
        <f t="shared" si="3"/>
        <v>0</v>
      </c>
      <c r="E12" s="138">
        <f t="shared" si="3"/>
        <v>0</v>
      </c>
      <c r="F12" s="138">
        <f>SUM(F13:F21)</f>
        <v>0</v>
      </c>
      <c r="G12" s="138">
        <f t="shared" ref="G12:H12" si="4">SUM(G13:G21)</f>
        <v>0</v>
      </c>
      <c r="H12" s="138">
        <f t="shared" si="4"/>
        <v>0</v>
      </c>
      <c r="I12" s="138">
        <f>SUM(I13:I21)</f>
        <v>0</v>
      </c>
      <c r="J12" s="138">
        <f>SUM(J13:J21)</f>
        <v>0</v>
      </c>
      <c r="K12" s="138">
        <f>SUM(K13:K21)</f>
        <v>0</v>
      </c>
      <c r="L12" s="138">
        <f t="shared" ref="L12:P12" si="5">SUM(L13:L21)</f>
        <v>0</v>
      </c>
      <c r="M12" s="138">
        <f t="shared" si="5"/>
        <v>0</v>
      </c>
      <c r="N12" s="138">
        <f t="shared" si="5"/>
        <v>0</v>
      </c>
      <c r="O12" s="138">
        <f t="shared" si="5"/>
        <v>0</v>
      </c>
      <c r="P12" s="200">
        <f t="shared" si="5"/>
        <v>0</v>
      </c>
      <c r="Q12" s="198" t="s">
        <v>14</v>
      </c>
      <c r="S12" s="15"/>
    </row>
    <row r="13" spans="1:19" ht="12" customHeight="1" x14ac:dyDescent="0.25">
      <c r="A13" s="6" t="s">
        <v>15</v>
      </c>
      <c r="B13" s="366"/>
      <c r="C13" s="127"/>
      <c r="D13" s="127"/>
      <c r="E13" s="127"/>
      <c r="F13" s="153"/>
      <c r="G13" s="127"/>
      <c r="H13" s="127"/>
      <c r="I13" s="153"/>
      <c r="J13" s="127"/>
      <c r="K13" s="153"/>
      <c r="L13" s="127"/>
      <c r="M13" s="127"/>
      <c r="N13" s="127"/>
      <c r="O13" s="127"/>
      <c r="P13" s="362"/>
      <c r="Q13" s="119" t="s">
        <v>16</v>
      </c>
      <c r="S13" s="15"/>
    </row>
    <row r="14" spans="1:19" ht="12" customHeight="1" x14ac:dyDescent="0.25">
      <c r="A14" s="403" t="s">
        <v>78</v>
      </c>
      <c r="B14" s="411"/>
      <c r="C14" s="128"/>
      <c r="D14" s="128"/>
      <c r="E14" s="128"/>
      <c r="F14" s="153"/>
      <c r="G14" s="128"/>
      <c r="H14" s="128"/>
      <c r="I14" s="153"/>
      <c r="J14" s="128"/>
      <c r="K14" s="153"/>
      <c r="L14" s="128"/>
      <c r="M14" s="128"/>
      <c r="N14" s="128"/>
      <c r="O14" s="128"/>
      <c r="P14" s="363"/>
      <c r="Q14" s="117" t="s">
        <v>17</v>
      </c>
      <c r="S14" s="15"/>
    </row>
    <row r="15" spans="1:19" ht="12" customHeight="1" x14ac:dyDescent="0.25">
      <c r="A15" s="6" t="s">
        <v>18</v>
      </c>
      <c r="B15" s="366"/>
      <c r="C15" s="127"/>
      <c r="D15" s="127"/>
      <c r="E15" s="127"/>
      <c r="F15" s="153"/>
      <c r="G15" s="127"/>
      <c r="H15" s="127"/>
      <c r="I15" s="153"/>
      <c r="J15" s="127"/>
      <c r="K15" s="153"/>
      <c r="L15" s="127"/>
      <c r="M15" s="127"/>
      <c r="N15" s="127"/>
      <c r="O15" s="127"/>
      <c r="P15" s="362"/>
      <c r="Q15" s="119" t="s">
        <v>19</v>
      </c>
      <c r="S15" s="15"/>
    </row>
    <row r="16" spans="1:19" ht="12" customHeight="1" x14ac:dyDescent="0.25">
      <c r="A16" s="6" t="s">
        <v>20</v>
      </c>
      <c r="B16" s="366"/>
      <c r="C16" s="127"/>
      <c r="D16" s="127"/>
      <c r="E16" s="127"/>
      <c r="F16" s="153"/>
      <c r="G16" s="127"/>
      <c r="H16" s="127"/>
      <c r="I16" s="153"/>
      <c r="J16" s="127"/>
      <c r="K16" s="153"/>
      <c r="L16" s="127"/>
      <c r="M16" s="127"/>
      <c r="N16" s="127"/>
      <c r="O16" s="127"/>
      <c r="P16" s="362"/>
      <c r="Q16" s="119" t="s">
        <v>21</v>
      </c>
      <c r="S16" s="15"/>
    </row>
    <row r="17" spans="1:19" ht="12" customHeight="1" x14ac:dyDescent="0.25">
      <c r="A17" s="6" t="s">
        <v>22</v>
      </c>
      <c r="B17" s="411"/>
      <c r="C17" s="128"/>
      <c r="D17" s="128"/>
      <c r="E17" s="128"/>
      <c r="F17" s="153"/>
      <c r="G17" s="128"/>
      <c r="H17" s="128"/>
      <c r="I17" s="153"/>
      <c r="J17" s="128"/>
      <c r="K17" s="153"/>
      <c r="L17" s="128"/>
      <c r="M17" s="128"/>
      <c r="N17" s="128"/>
      <c r="O17" s="128"/>
      <c r="P17" s="363"/>
      <c r="Q17" s="119" t="s">
        <v>23</v>
      </c>
      <c r="S17" s="15"/>
    </row>
    <row r="18" spans="1:19" ht="12" customHeight="1" x14ac:dyDescent="0.25">
      <c r="A18" s="6" t="s">
        <v>24</v>
      </c>
      <c r="B18" s="411"/>
      <c r="C18" s="128"/>
      <c r="D18" s="128"/>
      <c r="E18" s="128"/>
      <c r="F18" s="153"/>
      <c r="G18" s="128"/>
      <c r="H18" s="128"/>
      <c r="I18" s="153"/>
      <c r="J18" s="128"/>
      <c r="K18" s="153"/>
      <c r="L18" s="128"/>
      <c r="M18" s="128"/>
      <c r="N18" s="128"/>
      <c r="O18" s="128"/>
      <c r="P18" s="363"/>
      <c r="Q18" s="119" t="s">
        <v>25</v>
      </c>
      <c r="S18" s="15"/>
    </row>
    <row r="19" spans="1:19" ht="12" customHeight="1" x14ac:dyDescent="0.25">
      <c r="A19" s="6" t="s">
        <v>26</v>
      </c>
      <c r="B19" s="411"/>
      <c r="C19" s="128"/>
      <c r="D19" s="128"/>
      <c r="E19" s="128"/>
      <c r="F19" s="153"/>
      <c r="G19" s="128"/>
      <c r="H19" s="128"/>
      <c r="I19" s="153"/>
      <c r="J19" s="128"/>
      <c r="K19" s="153"/>
      <c r="L19" s="128"/>
      <c r="M19" s="128"/>
      <c r="N19" s="128"/>
      <c r="O19" s="128"/>
      <c r="P19" s="363"/>
      <c r="Q19" s="119" t="s">
        <v>27</v>
      </c>
      <c r="S19" s="15"/>
    </row>
    <row r="20" spans="1:19" ht="12" customHeight="1" x14ac:dyDescent="0.25">
      <c r="A20" s="6" t="s">
        <v>28</v>
      </c>
      <c r="B20" s="411"/>
      <c r="C20" s="128"/>
      <c r="D20" s="128"/>
      <c r="E20" s="128"/>
      <c r="F20" s="153"/>
      <c r="G20" s="128"/>
      <c r="H20" s="128"/>
      <c r="I20" s="153"/>
      <c r="J20" s="128"/>
      <c r="K20" s="153"/>
      <c r="L20" s="128"/>
      <c r="M20" s="128"/>
      <c r="N20" s="128"/>
      <c r="O20" s="128"/>
      <c r="P20" s="363"/>
      <c r="Q20" s="119" t="s">
        <v>29</v>
      </c>
      <c r="S20" s="15"/>
    </row>
    <row r="21" spans="1:19" ht="12" customHeight="1" x14ac:dyDescent="0.25">
      <c r="A21" s="6" t="s">
        <v>75</v>
      </c>
      <c r="B21" s="411"/>
      <c r="C21" s="128"/>
      <c r="D21" s="128"/>
      <c r="E21" s="128"/>
      <c r="F21" s="153"/>
      <c r="G21" s="128"/>
      <c r="H21" s="128"/>
      <c r="I21" s="153"/>
      <c r="J21" s="128"/>
      <c r="K21" s="153"/>
      <c r="L21" s="128"/>
      <c r="M21" s="128"/>
      <c r="N21" s="128"/>
      <c r="O21" s="128"/>
      <c r="P21" s="363"/>
      <c r="Q21" s="119" t="s">
        <v>76</v>
      </c>
      <c r="S21" s="15"/>
    </row>
    <row r="22" spans="1:19" ht="20.25" customHeight="1" x14ac:dyDescent="0.25">
      <c r="A22" s="402" t="s">
        <v>32</v>
      </c>
      <c r="B22" s="201">
        <f t="shared" ref="B22:E22" si="6">SUM(B23:B31)</f>
        <v>1480</v>
      </c>
      <c r="C22" s="140">
        <f t="shared" si="6"/>
        <v>1547</v>
      </c>
      <c r="D22" s="140">
        <f t="shared" si="6"/>
        <v>1680</v>
      </c>
      <c r="E22" s="140">
        <f t="shared" si="6"/>
        <v>1737</v>
      </c>
      <c r="F22" s="140">
        <f>SUM(F23:F31)</f>
        <v>1806</v>
      </c>
      <c r="G22" s="140">
        <f t="shared" ref="G22:H22" si="7">SUM(G23:G31)</f>
        <v>1697</v>
      </c>
      <c r="H22" s="140">
        <f t="shared" si="7"/>
        <v>1378</v>
      </c>
      <c r="I22" s="140">
        <f>SUM(I23:I31)</f>
        <v>1488</v>
      </c>
      <c r="J22" s="140">
        <f>SUM(J23:J31)</f>
        <v>1521</v>
      </c>
      <c r="K22" s="140">
        <f>SUM(K23:K31)</f>
        <v>1499</v>
      </c>
      <c r="L22" s="140">
        <f t="shared" ref="L22:P22" si="8">SUM(L23:L31)</f>
        <v>1649</v>
      </c>
      <c r="M22" s="140">
        <f t="shared" si="8"/>
        <v>1517</v>
      </c>
      <c r="N22" s="140">
        <f t="shared" si="8"/>
        <v>1552</v>
      </c>
      <c r="O22" s="140">
        <f t="shared" si="8"/>
        <v>1674</v>
      </c>
      <c r="P22" s="158">
        <f t="shared" si="8"/>
        <v>1496</v>
      </c>
      <c r="Q22" s="198" t="s">
        <v>33</v>
      </c>
      <c r="S22" s="16"/>
    </row>
    <row r="23" spans="1:19" ht="12" customHeight="1" x14ac:dyDescent="0.25">
      <c r="A23" s="6" t="s">
        <v>15</v>
      </c>
      <c r="B23" s="411">
        <v>81</v>
      </c>
      <c r="C23" s="128">
        <v>84</v>
      </c>
      <c r="D23" s="128">
        <v>87</v>
      </c>
      <c r="E23" s="128">
        <v>92</v>
      </c>
      <c r="F23" s="153">
        <v>90</v>
      </c>
      <c r="G23" s="128">
        <v>79</v>
      </c>
      <c r="H23" s="128">
        <v>84</v>
      </c>
      <c r="I23" s="153">
        <v>96</v>
      </c>
      <c r="J23" s="128">
        <v>93</v>
      </c>
      <c r="K23" s="153">
        <v>95</v>
      </c>
      <c r="L23" s="128">
        <v>85</v>
      </c>
      <c r="M23" s="128">
        <v>85</v>
      </c>
      <c r="N23" s="128">
        <v>87</v>
      </c>
      <c r="O23" s="128">
        <v>90</v>
      </c>
      <c r="P23" s="363">
        <v>79</v>
      </c>
      <c r="Q23" s="119" t="s">
        <v>16</v>
      </c>
      <c r="S23" s="16"/>
    </row>
    <row r="24" spans="1:19" ht="12" customHeight="1" x14ac:dyDescent="0.25">
      <c r="A24" s="403" t="s">
        <v>78</v>
      </c>
      <c r="B24" s="411"/>
      <c r="C24" s="128"/>
      <c r="D24" s="128"/>
      <c r="E24" s="128"/>
      <c r="F24" s="153"/>
      <c r="G24" s="128"/>
      <c r="H24" s="128"/>
      <c r="I24" s="153"/>
      <c r="J24" s="128"/>
      <c r="K24" s="153">
        <v>195</v>
      </c>
      <c r="L24" s="128">
        <v>198</v>
      </c>
      <c r="M24" s="128">
        <v>173</v>
      </c>
      <c r="N24" s="128">
        <v>180</v>
      </c>
      <c r="O24" s="128">
        <v>204</v>
      </c>
      <c r="P24" s="363">
        <v>193</v>
      </c>
      <c r="Q24" s="117" t="s">
        <v>34</v>
      </c>
      <c r="S24" s="15"/>
    </row>
    <row r="25" spans="1:19" ht="12" customHeight="1" x14ac:dyDescent="0.25">
      <c r="A25" s="6" t="s">
        <v>18</v>
      </c>
      <c r="B25" s="411"/>
      <c r="C25" s="128"/>
      <c r="D25" s="128"/>
      <c r="E25" s="128"/>
      <c r="F25" s="153"/>
      <c r="G25" s="128"/>
      <c r="H25" s="128"/>
      <c r="I25" s="153"/>
      <c r="J25" s="128"/>
      <c r="K25" s="153"/>
      <c r="L25" s="128"/>
      <c r="M25" s="128"/>
      <c r="N25" s="128"/>
      <c r="O25" s="128"/>
      <c r="P25" s="363"/>
      <c r="Q25" s="119" t="s">
        <v>19</v>
      </c>
      <c r="S25" s="15"/>
    </row>
    <row r="26" spans="1:19" ht="12" customHeight="1" x14ac:dyDescent="0.25">
      <c r="A26" s="6" t="s">
        <v>20</v>
      </c>
      <c r="B26" s="411">
        <v>1399</v>
      </c>
      <c r="C26" s="128">
        <v>1463</v>
      </c>
      <c r="D26" s="128">
        <v>1593</v>
      </c>
      <c r="E26" s="128">
        <v>1645</v>
      </c>
      <c r="F26" s="153">
        <v>1716</v>
      </c>
      <c r="G26" s="128">
        <v>1618</v>
      </c>
      <c r="H26" s="128">
        <v>1294</v>
      </c>
      <c r="I26" s="153">
        <v>1392</v>
      </c>
      <c r="J26" s="128">
        <v>1428</v>
      </c>
      <c r="K26" s="153">
        <v>1209</v>
      </c>
      <c r="L26" s="128">
        <v>1366</v>
      </c>
      <c r="M26" s="128">
        <v>1259</v>
      </c>
      <c r="N26" s="128">
        <v>1285</v>
      </c>
      <c r="O26" s="128">
        <v>1380</v>
      </c>
      <c r="P26" s="363">
        <v>1224</v>
      </c>
      <c r="Q26" s="119" t="s">
        <v>21</v>
      </c>
      <c r="S26" s="16"/>
    </row>
    <row r="27" spans="1:19" ht="12" customHeight="1" x14ac:dyDescent="0.25">
      <c r="A27" s="6" t="s">
        <v>35</v>
      </c>
      <c r="B27" s="411"/>
      <c r="C27" s="128"/>
      <c r="D27" s="128"/>
      <c r="E27" s="128"/>
      <c r="F27" s="153"/>
      <c r="G27" s="128"/>
      <c r="H27" s="128"/>
      <c r="I27" s="153"/>
      <c r="J27" s="128"/>
      <c r="K27" s="153"/>
      <c r="L27" s="128"/>
      <c r="M27" s="128"/>
      <c r="N27" s="128"/>
      <c r="O27" s="128"/>
      <c r="P27" s="363"/>
      <c r="Q27" s="119" t="s">
        <v>23</v>
      </c>
      <c r="S27" s="15"/>
    </row>
    <row r="28" spans="1:19" ht="12" customHeight="1" x14ac:dyDescent="0.25">
      <c r="A28" s="6" t="s">
        <v>24</v>
      </c>
      <c r="B28" s="411"/>
      <c r="C28" s="128"/>
      <c r="D28" s="128"/>
      <c r="E28" s="128"/>
      <c r="F28" s="153"/>
      <c r="G28" s="128"/>
      <c r="H28" s="128"/>
      <c r="I28" s="153"/>
      <c r="J28" s="128"/>
      <c r="K28" s="153"/>
      <c r="L28" s="128"/>
      <c r="M28" s="128"/>
      <c r="N28" s="128"/>
      <c r="O28" s="128"/>
      <c r="P28" s="363"/>
      <c r="Q28" s="119" t="s">
        <v>25</v>
      </c>
      <c r="S28" s="15"/>
    </row>
    <row r="29" spans="1:19" ht="12" customHeight="1" x14ac:dyDescent="0.25">
      <c r="A29" s="6" t="s">
        <v>36</v>
      </c>
      <c r="B29" s="411"/>
      <c r="C29" s="128"/>
      <c r="D29" s="128"/>
      <c r="E29" s="128"/>
      <c r="F29" s="153"/>
      <c r="G29" s="128"/>
      <c r="H29" s="128"/>
      <c r="I29" s="153"/>
      <c r="J29" s="128"/>
      <c r="K29" s="153"/>
      <c r="L29" s="128"/>
      <c r="M29" s="128"/>
      <c r="N29" s="128"/>
      <c r="O29" s="128"/>
      <c r="P29" s="363"/>
      <c r="Q29" s="119" t="s">
        <v>27</v>
      </c>
      <c r="S29" s="15"/>
    </row>
    <row r="30" spans="1:19" ht="12" customHeight="1" x14ac:dyDescent="0.25">
      <c r="A30" s="6" t="s">
        <v>28</v>
      </c>
      <c r="B30" s="411"/>
      <c r="C30" s="128"/>
      <c r="D30" s="128"/>
      <c r="E30" s="128"/>
      <c r="F30" s="153"/>
      <c r="G30" s="128"/>
      <c r="H30" s="128"/>
      <c r="I30" s="153"/>
      <c r="J30" s="128"/>
      <c r="K30" s="153"/>
      <c r="L30" s="128"/>
      <c r="M30" s="128"/>
      <c r="N30" s="128"/>
      <c r="O30" s="128"/>
      <c r="P30" s="363"/>
      <c r="Q30" s="119" t="s">
        <v>29</v>
      </c>
      <c r="S30" s="15"/>
    </row>
    <row r="31" spans="1:19" ht="12" customHeight="1" x14ac:dyDescent="0.25">
      <c r="A31" s="6" t="s">
        <v>75</v>
      </c>
      <c r="B31" s="411"/>
      <c r="C31" s="128"/>
      <c r="D31" s="128"/>
      <c r="E31" s="128"/>
      <c r="F31" s="153"/>
      <c r="G31" s="128"/>
      <c r="H31" s="128"/>
      <c r="I31" s="153"/>
      <c r="J31" s="128"/>
      <c r="K31" s="153"/>
      <c r="L31" s="128"/>
      <c r="M31" s="128"/>
      <c r="N31" s="128"/>
      <c r="O31" s="128"/>
      <c r="P31" s="363"/>
      <c r="Q31" s="119" t="s">
        <v>76</v>
      </c>
      <c r="S31" s="15"/>
    </row>
    <row r="32" spans="1:19" ht="15" customHeight="1" x14ac:dyDescent="0.25">
      <c r="A32" s="404" t="s">
        <v>37</v>
      </c>
      <c r="B32" s="202">
        <f t="shared" ref="B32:E32" si="9">B33+B34+B35</f>
        <v>0</v>
      </c>
      <c r="C32" s="143">
        <f t="shared" si="9"/>
        <v>0</v>
      </c>
      <c r="D32" s="143">
        <f t="shared" si="9"/>
        <v>0</v>
      </c>
      <c r="E32" s="143">
        <f t="shared" si="9"/>
        <v>0</v>
      </c>
      <c r="F32" s="143">
        <f>F33+F34+F35</f>
        <v>0</v>
      </c>
      <c r="G32" s="143">
        <f t="shared" ref="G32:H32" si="10">G33+G34+G35</f>
        <v>0</v>
      </c>
      <c r="H32" s="143">
        <f t="shared" si="10"/>
        <v>0</v>
      </c>
      <c r="I32" s="143">
        <f>I33+I34+I35</f>
        <v>0</v>
      </c>
      <c r="J32" s="143">
        <f>J33+J34+J35</f>
        <v>0</v>
      </c>
      <c r="K32" s="143">
        <v>0</v>
      </c>
      <c r="L32" s="143">
        <v>0</v>
      </c>
      <c r="M32" s="143">
        <v>0</v>
      </c>
      <c r="N32" s="141">
        <v>0</v>
      </c>
      <c r="O32" s="141">
        <f>O33+O34+O35</f>
        <v>0</v>
      </c>
      <c r="P32" s="364">
        <f>P33+P34+P35</f>
        <v>0</v>
      </c>
      <c r="Q32" s="204" t="s">
        <v>38</v>
      </c>
      <c r="S32" s="15"/>
    </row>
    <row r="33" spans="1:19" ht="12" customHeight="1" x14ac:dyDescent="0.25">
      <c r="A33" s="405" t="s">
        <v>41</v>
      </c>
      <c r="B33" s="411"/>
      <c r="C33" s="128"/>
      <c r="D33" s="128"/>
      <c r="E33" s="128"/>
      <c r="F33" s="153"/>
      <c r="G33" s="128"/>
      <c r="H33" s="128"/>
      <c r="I33" s="153"/>
      <c r="J33" s="128"/>
      <c r="K33" s="153"/>
      <c r="L33" s="128"/>
      <c r="M33" s="128"/>
      <c r="N33" s="128"/>
      <c r="O33" s="128"/>
      <c r="P33" s="363"/>
      <c r="Q33" s="117" t="s">
        <v>42</v>
      </c>
      <c r="S33" s="15"/>
    </row>
    <row r="34" spans="1:19" ht="12" customHeight="1" x14ac:dyDescent="0.25">
      <c r="A34" s="403" t="s">
        <v>39</v>
      </c>
      <c r="B34" s="411"/>
      <c r="C34" s="128"/>
      <c r="D34" s="128"/>
      <c r="E34" s="128"/>
      <c r="F34" s="126"/>
      <c r="G34" s="128"/>
      <c r="H34" s="128"/>
      <c r="I34" s="126"/>
      <c r="J34" s="128"/>
      <c r="K34" s="126"/>
      <c r="L34" s="128"/>
      <c r="M34" s="128"/>
      <c r="N34" s="128"/>
      <c r="O34" s="128"/>
      <c r="P34" s="363"/>
      <c r="Q34" s="117" t="s">
        <v>40</v>
      </c>
      <c r="S34" s="15"/>
    </row>
    <row r="35" spans="1:19" ht="12" customHeight="1" x14ac:dyDescent="0.25">
      <c r="A35" s="405" t="s">
        <v>43</v>
      </c>
      <c r="B35" s="411"/>
      <c r="C35" s="128"/>
      <c r="D35" s="128"/>
      <c r="E35" s="128"/>
      <c r="F35" s="126"/>
      <c r="G35" s="128"/>
      <c r="H35" s="128"/>
      <c r="I35" s="126"/>
      <c r="J35" s="128"/>
      <c r="K35" s="126"/>
      <c r="L35" s="128"/>
      <c r="M35" s="128"/>
      <c r="N35" s="128"/>
      <c r="O35" s="128"/>
      <c r="P35" s="363"/>
      <c r="Q35" s="117" t="s">
        <v>44</v>
      </c>
      <c r="S35" s="15"/>
    </row>
    <row r="36" spans="1:19" ht="24.95" customHeight="1" x14ac:dyDescent="0.25">
      <c r="A36" s="406" t="s">
        <v>45</v>
      </c>
      <c r="B36" s="337">
        <f t="shared" ref="B36:E36" si="11">SUM(B37:B45)</f>
        <v>46</v>
      </c>
      <c r="C36" s="129">
        <f t="shared" si="11"/>
        <v>33</v>
      </c>
      <c r="D36" s="129">
        <f t="shared" si="11"/>
        <v>41</v>
      </c>
      <c r="E36" s="129">
        <f t="shared" si="11"/>
        <v>18</v>
      </c>
      <c r="F36" s="129">
        <f>SUM(F37:F45)</f>
        <v>9</v>
      </c>
      <c r="G36" s="129">
        <f t="shared" ref="G36:H36" si="12">SUM(G37:G45)</f>
        <v>9</v>
      </c>
      <c r="H36" s="129">
        <f t="shared" si="12"/>
        <v>9</v>
      </c>
      <c r="I36" s="129">
        <f>SUM(I37:I45)</f>
        <v>2</v>
      </c>
      <c r="J36" s="129">
        <f>SUM(J37:J45)</f>
        <v>2</v>
      </c>
      <c r="K36" s="129">
        <f>SUM(K37:K45)</f>
        <v>2</v>
      </c>
      <c r="L36" s="129">
        <f t="shared" ref="L36:P36" si="13">SUM(L37:L45)</f>
        <v>2</v>
      </c>
      <c r="M36" s="129">
        <f t="shared" si="13"/>
        <v>2</v>
      </c>
      <c r="N36" s="129">
        <f t="shared" si="13"/>
        <v>2</v>
      </c>
      <c r="O36" s="129">
        <f t="shared" si="13"/>
        <v>2</v>
      </c>
      <c r="P36" s="156">
        <f t="shared" si="13"/>
        <v>2</v>
      </c>
      <c r="Q36" s="204" t="s">
        <v>46</v>
      </c>
      <c r="S36" s="16"/>
    </row>
    <row r="37" spans="1:19" ht="12" customHeight="1" x14ac:dyDescent="0.25">
      <c r="A37" s="6" t="s">
        <v>47</v>
      </c>
      <c r="B37" s="411"/>
      <c r="C37" s="128"/>
      <c r="D37" s="128"/>
      <c r="E37" s="128"/>
      <c r="F37" s="153"/>
      <c r="G37" s="128"/>
      <c r="H37" s="128"/>
      <c r="I37" s="153"/>
      <c r="J37" s="128"/>
      <c r="K37" s="153"/>
      <c r="L37" s="128"/>
      <c r="M37" s="128"/>
      <c r="N37" s="128"/>
      <c r="O37" s="128"/>
      <c r="P37" s="363"/>
      <c r="Q37" s="119" t="s">
        <v>48</v>
      </c>
      <c r="S37" s="15"/>
    </row>
    <row r="38" spans="1:19" ht="12" customHeight="1" x14ac:dyDescent="0.25">
      <c r="A38" s="6" t="s">
        <v>15</v>
      </c>
      <c r="B38" s="411"/>
      <c r="C38" s="128"/>
      <c r="D38" s="128"/>
      <c r="E38" s="128"/>
      <c r="F38" s="153"/>
      <c r="G38" s="128"/>
      <c r="H38" s="128"/>
      <c r="I38" s="153"/>
      <c r="J38" s="128"/>
      <c r="K38" s="153"/>
      <c r="L38" s="128"/>
      <c r="M38" s="128"/>
      <c r="N38" s="128"/>
      <c r="O38" s="128"/>
      <c r="P38" s="363"/>
      <c r="Q38" s="119" t="s">
        <v>16</v>
      </c>
      <c r="S38" s="15"/>
    </row>
    <row r="39" spans="1:19" ht="12" customHeight="1" x14ac:dyDescent="0.25">
      <c r="A39" s="403" t="s">
        <v>78</v>
      </c>
      <c r="B39" s="411"/>
      <c r="C39" s="128"/>
      <c r="D39" s="128"/>
      <c r="E39" s="128"/>
      <c r="F39" s="153"/>
      <c r="G39" s="128"/>
      <c r="H39" s="128"/>
      <c r="I39" s="153"/>
      <c r="J39" s="128"/>
      <c r="K39" s="153"/>
      <c r="L39" s="128"/>
      <c r="M39" s="128"/>
      <c r="N39" s="128"/>
      <c r="O39" s="128"/>
      <c r="P39" s="363"/>
      <c r="Q39" s="117" t="s">
        <v>34</v>
      </c>
      <c r="S39" s="15"/>
    </row>
    <row r="40" spans="1:19" ht="12" customHeight="1" x14ac:dyDescent="0.25">
      <c r="A40" s="6" t="s">
        <v>18</v>
      </c>
      <c r="B40" s="411"/>
      <c r="C40" s="128"/>
      <c r="D40" s="128"/>
      <c r="E40" s="128"/>
      <c r="F40" s="153"/>
      <c r="G40" s="128"/>
      <c r="H40" s="128"/>
      <c r="I40" s="153"/>
      <c r="J40" s="128"/>
      <c r="K40" s="153"/>
      <c r="L40" s="128"/>
      <c r="M40" s="128"/>
      <c r="N40" s="128"/>
      <c r="O40" s="128"/>
      <c r="P40" s="363"/>
      <c r="Q40" s="119" t="s">
        <v>19</v>
      </c>
      <c r="S40" s="15"/>
    </row>
    <row r="41" spans="1:19" ht="12" customHeight="1" x14ac:dyDescent="0.25">
      <c r="A41" s="6" t="s">
        <v>20</v>
      </c>
      <c r="B41" s="408">
        <v>46</v>
      </c>
      <c r="C41" s="29">
        <v>33</v>
      </c>
      <c r="D41" s="29">
        <v>41</v>
      </c>
      <c r="E41" s="29">
        <v>18</v>
      </c>
      <c r="F41" s="153">
        <v>9</v>
      </c>
      <c r="G41" s="29">
        <v>9</v>
      </c>
      <c r="H41" s="153">
        <v>9</v>
      </c>
      <c r="I41" s="153">
        <v>2</v>
      </c>
      <c r="J41" s="29">
        <v>2</v>
      </c>
      <c r="K41" s="153">
        <v>2</v>
      </c>
      <c r="L41" s="29">
        <v>2</v>
      </c>
      <c r="M41" s="153">
        <v>2</v>
      </c>
      <c r="N41" s="128">
        <v>2</v>
      </c>
      <c r="O41" s="128">
        <v>2</v>
      </c>
      <c r="P41" s="363">
        <v>2</v>
      </c>
      <c r="Q41" s="119" t="s">
        <v>21</v>
      </c>
      <c r="S41" s="16"/>
    </row>
    <row r="42" spans="1:19" ht="12" customHeight="1" x14ac:dyDescent="0.25">
      <c r="A42" s="6" t="s">
        <v>35</v>
      </c>
      <c r="B42" s="411"/>
      <c r="C42" s="128"/>
      <c r="D42" s="128"/>
      <c r="E42" s="128"/>
      <c r="F42" s="153"/>
      <c r="G42" s="128"/>
      <c r="H42" s="128"/>
      <c r="I42" s="153"/>
      <c r="J42" s="128"/>
      <c r="K42" s="153"/>
      <c r="L42" s="128"/>
      <c r="M42" s="128"/>
      <c r="N42" s="128"/>
      <c r="O42" s="128"/>
      <c r="P42" s="363"/>
      <c r="Q42" s="119" t="s">
        <v>23</v>
      </c>
      <c r="S42" s="15"/>
    </row>
    <row r="43" spans="1:19" ht="12" customHeight="1" x14ac:dyDescent="0.25">
      <c r="A43" s="6" t="s">
        <v>26</v>
      </c>
      <c r="B43" s="411"/>
      <c r="C43" s="128"/>
      <c r="D43" s="128"/>
      <c r="E43" s="128"/>
      <c r="F43" s="153"/>
      <c r="G43" s="128"/>
      <c r="H43" s="128"/>
      <c r="I43" s="153"/>
      <c r="J43" s="128"/>
      <c r="K43" s="153"/>
      <c r="L43" s="128"/>
      <c r="M43" s="128"/>
      <c r="N43" s="128"/>
      <c r="O43" s="128"/>
      <c r="P43" s="363"/>
      <c r="Q43" s="119" t="s">
        <v>27</v>
      </c>
      <c r="S43" s="15"/>
    </row>
    <row r="44" spans="1:19" ht="12" customHeight="1" x14ac:dyDescent="0.25">
      <c r="A44" s="6" t="s">
        <v>28</v>
      </c>
      <c r="B44" s="411"/>
      <c r="C44" s="128"/>
      <c r="D44" s="128"/>
      <c r="E44" s="128"/>
      <c r="F44" s="153"/>
      <c r="G44" s="128"/>
      <c r="H44" s="128"/>
      <c r="I44" s="153"/>
      <c r="J44" s="128"/>
      <c r="K44" s="153"/>
      <c r="L44" s="128"/>
      <c r="M44" s="128"/>
      <c r="N44" s="128"/>
      <c r="O44" s="128"/>
      <c r="P44" s="363"/>
      <c r="Q44" s="119" t="s">
        <v>29</v>
      </c>
      <c r="S44" s="15"/>
    </row>
    <row r="45" spans="1:19" ht="12" customHeight="1" x14ac:dyDescent="0.25">
      <c r="A45" s="6" t="s">
        <v>75</v>
      </c>
      <c r="B45" s="411"/>
      <c r="C45" s="128"/>
      <c r="D45" s="128"/>
      <c r="E45" s="128"/>
      <c r="F45" s="153"/>
      <c r="G45" s="128"/>
      <c r="H45" s="128"/>
      <c r="I45" s="153"/>
      <c r="J45" s="128"/>
      <c r="K45" s="153"/>
      <c r="L45" s="128"/>
      <c r="M45" s="128"/>
      <c r="N45" s="128"/>
      <c r="O45" s="128"/>
      <c r="P45" s="363"/>
      <c r="Q45" s="119" t="s">
        <v>76</v>
      </c>
      <c r="S45" s="15"/>
    </row>
    <row r="46" spans="1:19" ht="14.25" customHeight="1" x14ac:dyDescent="0.25">
      <c r="A46" s="404" t="s">
        <v>49</v>
      </c>
      <c r="B46" s="320">
        <v>134</v>
      </c>
      <c r="C46" s="141">
        <v>136</v>
      </c>
      <c r="D46" s="141">
        <v>156</v>
      </c>
      <c r="E46" s="141">
        <v>106</v>
      </c>
      <c r="F46" s="423">
        <v>291</v>
      </c>
      <c r="G46" s="141">
        <v>255</v>
      </c>
      <c r="H46" s="141">
        <v>123</v>
      </c>
      <c r="I46" s="423">
        <v>94</v>
      </c>
      <c r="J46" s="141">
        <v>105</v>
      </c>
      <c r="K46" s="423">
        <v>123</v>
      </c>
      <c r="L46" s="141">
        <v>122</v>
      </c>
      <c r="M46" s="141">
        <v>120</v>
      </c>
      <c r="N46" s="141">
        <v>126</v>
      </c>
      <c r="O46" s="141">
        <v>133</v>
      </c>
      <c r="P46" s="364">
        <v>128</v>
      </c>
      <c r="Q46" s="209" t="s">
        <v>50</v>
      </c>
      <c r="S46" s="16"/>
    </row>
    <row r="47" spans="1:19" ht="24.95" customHeight="1" x14ac:dyDescent="0.25">
      <c r="A47" s="406" t="s">
        <v>51</v>
      </c>
      <c r="B47" s="424">
        <f t="shared" ref="B47:E47" si="14">B11-B12+B22+B32-B36-B46</f>
        <v>1300</v>
      </c>
      <c r="C47" s="415">
        <f t="shared" si="14"/>
        <v>1378</v>
      </c>
      <c r="D47" s="415">
        <f t="shared" si="14"/>
        <v>1483</v>
      </c>
      <c r="E47" s="415">
        <f t="shared" si="14"/>
        <v>1613</v>
      </c>
      <c r="F47" s="415">
        <f>F11-F12+F22+F32-F36-F46</f>
        <v>1506</v>
      </c>
      <c r="G47" s="415">
        <f t="shared" ref="G47:H47" si="15">G11-G12+G22+G32-G36-G46</f>
        <v>1433</v>
      </c>
      <c r="H47" s="415">
        <f t="shared" si="15"/>
        <v>1246</v>
      </c>
      <c r="I47" s="415">
        <f>I11-I12+I22+I32-I36-I46</f>
        <v>1392</v>
      </c>
      <c r="J47" s="415">
        <f>J11-J12+J22+J32-J36-J46</f>
        <v>1414</v>
      </c>
      <c r="K47" s="415">
        <f>K11-K12+K22+K32-K36-K46</f>
        <v>1374</v>
      </c>
      <c r="L47" s="415">
        <f t="shared" ref="L47:P47" si="16">L11-L12+L22+L32-L36-L46</f>
        <v>1525</v>
      </c>
      <c r="M47" s="415">
        <f t="shared" si="16"/>
        <v>1395</v>
      </c>
      <c r="N47" s="415">
        <f t="shared" si="16"/>
        <v>1424</v>
      </c>
      <c r="O47" s="415">
        <f t="shared" si="16"/>
        <v>1539</v>
      </c>
      <c r="P47" s="416">
        <f t="shared" si="16"/>
        <v>1366</v>
      </c>
      <c r="Q47" s="204" t="s">
        <v>52</v>
      </c>
      <c r="S47" s="16"/>
    </row>
    <row r="48" spans="1:19" ht="15" customHeight="1" x14ac:dyDescent="0.25">
      <c r="A48" s="404" t="s">
        <v>53</v>
      </c>
      <c r="B48" s="424">
        <f t="shared" ref="B48:E48" si="17">B49+B51</f>
        <v>1300</v>
      </c>
      <c r="C48" s="415">
        <f t="shared" si="17"/>
        <v>1378</v>
      </c>
      <c r="D48" s="415">
        <f t="shared" si="17"/>
        <v>1483</v>
      </c>
      <c r="E48" s="415">
        <f t="shared" si="17"/>
        <v>1613</v>
      </c>
      <c r="F48" s="415">
        <f>F49+F51</f>
        <v>1506</v>
      </c>
      <c r="G48" s="415">
        <f t="shared" ref="G48:H48" si="18">G49+G51</f>
        <v>1433</v>
      </c>
      <c r="H48" s="415">
        <f t="shared" si="18"/>
        <v>1246</v>
      </c>
      <c r="I48" s="415">
        <f>I49+I51</f>
        <v>1392</v>
      </c>
      <c r="J48" s="415">
        <f>J49+J51</f>
        <v>1414</v>
      </c>
      <c r="K48" s="415">
        <f>K49+K51</f>
        <v>1374</v>
      </c>
      <c r="L48" s="415">
        <f t="shared" ref="L48:P48" si="19">L49+L51</f>
        <v>1525</v>
      </c>
      <c r="M48" s="415">
        <f t="shared" si="19"/>
        <v>1395</v>
      </c>
      <c r="N48" s="415">
        <f t="shared" si="19"/>
        <v>1424</v>
      </c>
      <c r="O48" s="415">
        <f t="shared" si="19"/>
        <v>1539</v>
      </c>
      <c r="P48" s="416">
        <f t="shared" si="19"/>
        <v>1366</v>
      </c>
      <c r="Q48" s="209" t="s">
        <v>54</v>
      </c>
      <c r="S48" s="16"/>
    </row>
    <row r="49" spans="1:19" ht="24.95" customHeight="1" x14ac:dyDescent="0.25">
      <c r="A49" s="406" t="s">
        <v>55</v>
      </c>
      <c r="B49" s="319"/>
      <c r="C49" s="136"/>
      <c r="D49" s="136"/>
      <c r="E49" s="136"/>
      <c r="F49" s="150"/>
      <c r="G49" s="136"/>
      <c r="H49" s="136"/>
      <c r="I49" s="150"/>
      <c r="J49" s="136"/>
      <c r="K49" s="150"/>
      <c r="L49" s="136"/>
      <c r="M49" s="136"/>
      <c r="N49" s="136"/>
      <c r="O49" s="136"/>
      <c r="P49" s="133"/>
      <c r="Q49" s="204" t="s">
        <v>56</v>
      </c>
      <c r="S49" s="15"/>
    </row>
    <row r="50" spans="1:19" ht="12" customHeight="1" x14ac:dyDescent="0.25">
      <c r="A50" s="407" t="s">
        <v>57</v>
      </c>
      <c r="B50" s="412"/>
      <c r="C50" s="130"/>
      <c r="D50" s="130"/>
      <c r="E50" s="130"/>
      <c r="F50" s="153"/>
      <c r="G50" s="130"/>
      <c r="H50" s="130"/>
      <c r="I50" s="153"/>
      <c r="J50" s="130"/>
      <c r="K50" s="153"/>
      <c r="L50" s="130"/>
      <c r="M50" s="130"/>
      <c r="N50" s="130"/>
      <c r="O50" s="130"/>
      <c r="P50" s="374"/>
      <c r="Q50" s="194" t="s">
        <v>58</v>
      </c>
      <c r="S50" s="15"/>
    </row>
    <row r="51" spans="1:19" ht="20.100000000000001" customHeight="1" x14ac:dyDescent="0.25">
      <c r="A51" s="406" t="s">
        <v>59</v>
      </c>
      <c r="B51" s="201">
        <f t="shared" ref="B51:E51" si="20">SUM(B52:B57)</f>
        <v>1300</v>
      </c>
      <c r="C51" s="140">
        <f t="shared" si="20"/>
        <v>1378</v>
      </c>
      <c r="D51" s="140">
        <f t="shared" si="20"/>
        <v>1483</v>
      </c>
      <c r="E51" s="140">
        <f t="shared" si="20"/>
        <v>1613</v>
      </c>
      <c r="F51" s="140">
        <f>SUM(F52:F57)</f>
        <v>1506</v>
      </c>
      <c r="G51" s="140">
        <f t="shared" ref="G51:H51" si="21">SUM(G52:G57)</f>
        <v>1433</v>
      </c>
      <c r="H51" s="140">
        <f t="shared" si="21"/>
        <v>1246</v>
      </c>
      <c r="I51" s="140">
        <f>SUM(I52:I57)</f>
        <v>1392</v>
      </c>
      <c r="J51" s="140">
        <f>SUM(J52:J57)</f>
        <v>1414</v>
      </c>
      <c r="K51" s="140">
        <f>SUM(K52:K57)</f>
        <v>1374</v>
      </c>
      <c r="L51" s="140">
        <f t="shared" ref="L51:P51" si="22">SUM(L52:L57)</f>
        <v>1525</v>
      </c>
      <c r="M51" s="140">
        <f t="shared" si="22"/>
        <v>1395</v>
      </c>
      <c r="N51" s="140">
        <f t="shared" si="22"/>
        <v>1424</v>
      </c>
      <c r="O51" s="140">
        <f t="shared" si="22"/>
        <v>1539</v>
      </c>
      <c r="P51" s="158">
        <f t="shared" si="22"/>
        <v>1366</v>
      </c>
      <c r="Q51" s="204" t="s">
        <v>60</v>
      </c>
      <c r="S51" s="16"/>
    </row>
    <row r="52" spans="1:19" ht="12" customHeight="1" x14ac:dyDescent="0.25">
      <c r="A52" s="6" t="s">
        <v>61</v>
      </c>
      <c r="B52" s="411">
        <v>14</v>
      </c>
      <c r="C52" s="128">
        <v>13</v>
      </c>
      <c r="D52" s="128">
        <v>11</v>
      </c>
      <c r="E52" s="128">
        <v>10</v>
      </c>
      <c r="F52" s="421">
        <v>18</v>
      </c>
      <c r="G52" s="128">
        <v>8</v>
      </c>
      <c r="H52" s="128">
        <v>6</v>
      </c>
      <c r="I52" s="421">
        <v>7</v>
      </c>
      <c r="J52" s="128">
        <v>6</v>
      </c>
      <c r="K52" s="421">
        <v>5</v>
      </c>
      <c r="L52" s="128">
        <v>7</v>
      </c>
      <c r="M52" s="128">
        <v>8</v>
      </c>
      <c r="N52" s="128">
        <v>8</v>
      </c>
      <c r="O52" s="128">
        <v>5</v>
      </c>
      <c r="P52" s="363">
        <v>5</v>
      </c>
      <c r="Q52" s="119" t="s">
        <v>62</v>
      </c>
      <c r="S52" s="16"/>
    </row>
    <row r="53" spans="1:19" ht="12" customHeight="1" x14ac:dyDescent="0.25">
      <c r="A53" s="61" t="s">
        <v>63</v>
      </c>
      <c r="B53" s="411"/>
      <c r="C53" s="128"/>
      <c r="D53" s="128"/>
      <c r="E53" s="128"/>
      <c r="F53" s="153"/>
      <c r="G53" s="128"/>
      <c r="H53" s="128"/>
      <c r="I53" s="153"/>
      <c r="J53" s="128"/>
      <c r="K53" s="153"/>
      <c r="L53" s="128"/>
      <c r="M53" s="128"/>
      <c r="N53" s="128"/>
      <c r="O53" s="128"/>
      <c r="P53" s="363"/>
      <c r="Q53" s="83" t="s">
        <v>64</v>
      </c>
      <c r="S53" s="15"/>
    </row>
    <row r="54" spans="1:19" ht="12" customHeight="1" x14ac:dyDescent="0.25">
      <c r="A54" s="61" t="s">
        <v>65</v>
      </c>
      <c r="B54" s="411"/>
      <c r="C54" s="128"/>
      <c r="D54" s="128"/>
      <c r="E54" s="128"/>
      <c r="F54" s="153"/>
      <c r="G54" s="128"/>
      <c r="H54" s="128"/>
      <c r="I54" s="153"/>
      <c r="J54" s="128"/>
      <c r="K54" s="153"/>
      <c r="L54" s="128"/>
      <c r="M54" s="128"/>
      <c r="N54" s="128"/>
      <c r="O54" s="128"/>
      <c r="P54" s="363"/>
      <c r="Q54" s="83" t="s">
        <v>66</v>
      </c>
      <c r="S54" s="15"/>
    </row>
    <row r="55" spans="1:19" ht="12" customHeight="1" x14ac:dyDescent="0.25">
      <c r="A55" s="61" t="s">
        <v>67</v>
      </c>
      <c r="B55" s="411">
        <v>972</v>
      </c>
      <c r="C55" s="128">
        <v>1063</v>
      </c>
      <c r="D55" s="128">
        <v>1107</v>
      </c>
      <c r="E55" s="128">
        <v>1208</v>
      </c>
      <c r="F55" s="153">
        <v>1148</v>
      </c>
      <c r="G55" s="128">
        <v>1123</v>
      </c>
      <c r="H55" s="128">
        <v>941</v>
      </c>
      <c r="I55" s="153">
        <v>1055</v>
      </c>
      <c r="J55" s="128">
        <v>1087</v>
      </c>
      <c r="K55" s="153">
        <v>1037</v>
      </c>
      <c r="L55" s="128">
        <v>1175</v>
      </c>
      <c r="M55" s="128">
        <v>1079</v>
      </c>
      <c r="N55" s="128">
        <v>1111</v>
      </c>
      <c r="O55" s="128">
        <v>1210</v>
      </c>
      <c r="P55" s="363">
        <v>1072</v>
      </c>
      <c r="Q55" s="83" t="s">
        <v>68</v>
      </c>
      <c r="S55" s="16"/>
    </row>
    <row r="56" spans="1:19" ht="12" customHeight="1" x14ac:dyDescent="0.25">
      <c r="A56" s="61" t="s">
        <v>69</v>
      </c>
      <c r="B56" s="411"/>
      <c r="C56" s="128"/>
      <c r="D56" s="128"/>
      <c r="E56" s="128"/>
      <c r="F56" s="153"/>
      <c r="G56" s="128"/>
      <c r="H56" s="128"/>
      <c r="I56" s="153"/>
      <c r="J56" s="128"/>
      <c r="K56" s="153"/>
      <c r="L56" s="128"/>
      <c r="M56" s="128"/>
      <c r="N56" s="128"/>
      <c r="O56" s="128"/>
      <c r="P56" s="363"/>
      <c r="Q56" s="83" t="s">
        <v>70</v>
      </c>
      <c r="S56" s="15"/>
    </row>
    <row r="57" spans="1:19" ht="12" customHeight="1" x14ac:dyDescent="0.25">
      <c r="A57" s="61" t="s">
        <v>30</v>
      </c>
      <c r="B57" s="411">
        <v>314</v>
      </c>
      <c r="C57" s="128">
        <v>302</v>
      </c>
      <c r="D57" s="128">
        <v>365</v>
      </c>
      <c r="E57" s="128">
        <v>395</v>
      </c>
      <c r="F57" s="153">
        <v>340</v>
      </c>
      <c r="G57" s="128">
        <v>302</v>
      </c>
      <c r="H57" s="128">
        <v>299</v>
      </c>
      <c r="I57" s="153">
        <v>330</v>
      </c>
      <c r="J57" s="128">
        <v>321</v>
      </c>
      <c r="K57" s="153">
        <v>332</v>
      </c>
      <c r="L57" s="128">
        <v>343</v>
      </c>
      <c r="M57" s="128">
        <v>308</v>
      </c>
      <c r="N57" s="128">
        <v>305</v>
      </c>
      <c r="O57" s="128">
        <v>324</v>
      </c>
      <c r="P57" s="363">
        <v>289</v>
      </c>
      <c r="Q57" s="83" t="s">
        <v>31</v>
      </c>
      <c r="S57" s="16"/>
    </row>
    <row r="58" spans="1:19" x14ac:dyDescent="0.25">
      <c r="A58" s="404" t="s">
        <v>71</v>
      </c>
      <c r="B58" s="201">
        <f t="shared" ref="B58:E58" si="23">B47-B48</f>
        <v>0</v>
      </c>
      <c r="C58" s="140">
        <f t="shared" si="23"/>
        <v>0</v>
      </c>
      <c r="D58" s="140">
        <f t="shared" si="23"/>
        <v>0</v>
      </c>
      <c r="E58" s="140">
        <f t="shared" si="23"/>
        <v>0</v>
      </c>
      <c r="F58" s="140">
        <f>F47-F48</f>
        <v>0</v>
      </c>
      <c r="G58" s="140">
        <f t="shared" ref="G58:H58" si="24">G47-G48</f>
        <v>0</v>
      </c>
      <c r="H58" s="140">
        <f t="shared" si="24"/>
        <v>0</v>
      </c>
      <c r="I58" s="140">
        <f>I47-I48</f>
        <v>0</v>
      </c>
      <c r="J58" s="140">
        <f>J47-J48</f>
        <v>0</v>
      </c>
      <c r="K58" s="140">
        <f>K47-K48</f>
        <v>0</v>
      </c>
      <c r="L58" s="140">
        <f t="shared" ref="L58:P58" si="25">L47-L48</f>
        <v>0</v>
      </c>
      <c r="M58" s="140">
        <f t="shared" si="25"/>
        <v>0</v>
      </c>
      <c r="N58" s="140">
        <f t="shared" si="25"/>
        <v>0</v>
      </c>
      <c r="O58" s="140">
        <f t="shared" si="25"/>
        <v>0</v>
      </c>
      <c r="P58" s="158">
        <f t="shared" si="25"/>
        <v>0</v>
      </c>
      <c r="Q58" s="209" t="s">
        <v>72</v>
      </c>
      <c r="S58" s="15"/>
    </row>
  </sheetData>
  <mergeCells count="3">
    <mergeCell ref="B4:P4"/>
    <mergeCell ref="A2:Q2"/>
    <mergeCell ref="A1:Q1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120" zoomScaleNormal="120" workbookViewId="0">
      <selection activeCell="R8" sqref="R8"/>
    </sheetView>
  </sheetViews>
  <sheetFormatPr defaultRowHeight="15" x14ac:dyDescent="0.25"/>
  <cols>
    <col min="1" max="1" width="25.7109375" customWidth="1"/>
    <col min="2" max="15" width="8.7109375" customWidth="1"/>
    <col min="16" max="16" width="25.7109375" customWidth="1"/>
  </cols>
  <sheetData>
    <row r="1" spans="1:18" ht="12.95" customHeight="1" x14ac:dyDescent="0.25">
      <c r="A1" s="442" t="s">
        <v>308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18" ht="12.95" customHeight="1" x14ac:dyDescent="0.25">
      <c r="A2" s="442" t="s">
        <v>309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1:18" ht="12.95" customHeight="1" x14ac:dyDescent="0.25">
      <c r="A3" s="1" t="s">
        <v>303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4"/>
      <c r="O3" s="4"/>
      <c r="P3" s="377" t="s">
        <v>0</v>
      </c>
    </row>
    <row r="4" spans="1:18" ht="51.75" customHeight="1" x14ac:dyDescent="0.25">
      <c r="A4" s="189"/>
      <c r="B4" s="455" t="s">
        <v>290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7"/>
      <c r="P4" s="190"/>
    </row>
    <row r="5" spans="1:18" ht="21" customHeight="1" x14ac:dyDescent="0.25">
      <c r="A5" s="191"/>
      <c r="B5" s="5">
        <v>2009</v>
      </c>
      <c r="C5" s="5">
        <v>2010</v>
      </c>
      <c r="D5" s="19">
        <v>2011</v>
      </c>
      <c r="E5" s="19">
        <v>2012</v>
      </c>
      <c r="F5" s="19">
        <v>2013</v>
      </c>
      <c r="G5" s="19">
        <v>2014</v>
      </c>
      <c r="H5" s="19">
        <v>2015</v>
      </c>
      <c r="I5" s="5">
        <v>2016</v>
      </c>
      <c r="J5" s="19">
        <v>2017</v>
      </c>
      <c r="K5" s="19">
        <v>2018</v>
      </c>
      <c r="L5" s="19">
        <v>2019</v>
      </c>
      <c r="M5" s="19">
        <v>2020</v>
      </c>
      <c r="N5" s="5">
        <v>2021</v>
      </c>
      <c r="O5" s="5">
        <v>2022</v>
      </c>
      <c r="P5" s="192"/>
    </row>
    <row r="6" spans="1:18" ht="12" customHeight="1" x14ac:dyDescent="0.25">
      <c r="A6" s="113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1"/>
      <c r="P6" s="115" t="s">
        <v>2</v>
      </c>
      <c r="R6" s="15"/>
    </row>
    <row r="7" spans="1:18" ht="12" customHeight="1" x14ac:dyDescent="0.25">
      <c r="A7" s="113" t="s">
        <v>3</v>
      </c>
      <c r="B7" s="17">
        <v>1131.9003</v>
      </c>
      <c r="C7" s="17">
        <v>1279.3194000000001</v>
      </c>
      <c r="D7" s="17">
        <v>2310.1542000000004</v>
      </c>
      <c r="E7" s="17">
        <v>2028.6360000000002</v>
      </c>
      <c r="F7" s="17">
        <v>795.13740000000007</v>
      </c>
      <c r="G7" s="17">
        <v>977.78790000000015</v>
      </c>
      <c r="H7" s="17">
        <v>1480.1184000000001</v>
      </c>
      <c r="I7" s="17">
        <v>2034</v>
      </c>
      <c r="J7" s="17">
        <v>2291.9058</v>
      </c>
      <c r="K7" s="17">
        <v>2437.9263000000001</v>
      </c>
      <c r="L7" s="17">
        <v>2037.1440000000002</v>
      </c>
      <c r="M7" s="17">
        <v>1330.182</v>
      </c>
      <c r="N7" s="17">
        <v>1739.9916000000003</v>
      </c>
      <c r="O7" s="12">
        <v>2095.6689000000001</v>
      </c>
      <c r="P7" s="114" t="s">
        <v>4</v>
      </c>
      <c r="R7" s="17"/>
    </row>
    <row r="8" spans="1:18" ht="12" customHeight="1" x14ac:dyDescent="0.25">
      <c r="A8" s="113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>
        <v>80.186400000000006</v>
      </c>
      <c r="L8" s="17">
        <v>206.108</v>
      </c>
      <c r="M8" s="17">
        <v>98.02200000000002</v>
      </c>
      <c r="N8" s="17">
        <v>383.21640000000002</v>
      </c>
      <c r="O8" s="12">
        <v>829.66950000000008</v>
      </c>
      <c r="P8" s="114" t="s">
        <v>6</v>
      </c>
      <c r="R8" s="17"/>
    </row>
    <row r="9" spans="1:18" ht="12" customHeight="1" x14ac:dyDescent="0.25">
      <c r="A9" s="113" t="s">
        <v>7</v>
      </c>
      <c r="B9" s="17"/>
      <c r="C9" s="17"/>
      <c r="D9" s="17"/>
      <c r="E9" s="17"/>
      <c r="F9" s="17"/>
      <c r="G9" s="17"/>
      <c r="H9" s="17"/>
      <c r="I9" s="17"/>
      <c r="J9" s="17"/>
      <c r="K9" s="17">
        <v>-0.86580000000000013</v>
      </c>
      <c r="L9" s="17"/>
      <c r="M9" s="17"/>
      <c r="N9" s="17">
        <v>-1.3986000000000001</v>
      </c>
      <c r="O9" s="12">
        <v>1.9980000000000002</v>
      </c>
      <c r="P9" s="115" t="s">
        <v>8</v>
      </c>
      <c r="R9" s="13"/>
    </row>
    <row r="10" spans="1:18" ht="12" customHeight="1" x14ac:dyDescent="0.25">
      <c r="A10" s="113" t="s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2"/>
      <c r="P10" s="115" t="s">
        <v>10</v>
      </c>
      <c r="R10" s="15"/>
    </row>
    <row r="11" spans="1:18" ht="15" customHeight="1" x14ac:dyDescent="0.25">
      <c r="A11" s="160" t="s">
        <v>11</v>
      </c>
      <c r="B11" s="129">
        <f t="shared" ref="B11:D11" si="0">B6+B7-B8+B9-B10</f>
        <v>1131.9003</v>
      </c>
      <c r="C11" s="129">
        <f t="shared" si="0"/>
        <v>1279.3194000000001</v>
      </c>
      <c r="D11" s="129">
        <f t="shared" si="0"/>
        <v>2310.1542000000004</v>
      </c>
      <c r="E11" s="129">
        <f>E6+E7-E8+E9-E10</f>
        <v>2028.6360000000002</v>
      </c>
      <c r="F11" s="129">
        <f t="shared" ref="F11:H11" si="1">F6+F7-F8+F9-F10</f>
        <v>795.13740000000007</v>
      </c>
      <c r="G11" s="129">
        <f t="shared" si="1"/>
        <v>977.78790000000015</v>
      </c>
      <c r="H11" s="129">
        <f t="shared" si="1"/>
        <v>1480.1184000000001</v>
      </c>
      <c r="I11" s="129">
        <f t="shared" ref="I11:N11" si="2">I6+I7-I8+I9-I10</f>
        <v>2034</v>
      </c>
      <c r="J11" s="129">
        <f t="shared" si="2"/>
        <v>2291.9058</v>
      </c>
      <c r="K11" s="129">
        <f t="shared" si="2"/>
        <v>2356.8741</v>
      </c>
      <c r="L11" s="129">
        <f t="shared" si="2"/>
        <v>1831.0360000000003</v>
      </c>
      <c r="M11" s="129">
        <f t="shared" si="2"/>
        <v>1232.1600000000001</v>
      </c>
      <c r="N11" s="129">
        <f t="shared" si="2"/>
        <v>1355.3766000000003</v>
      </c>
      <c r="O11" s="156">
        <f t="shared" ref="O11" si="3">O6+O7-O8+O9-O10</f>
        <v>1267.9974000000002</v>
      </c>
      <c r="P11" s="198" t="s">
        <v>12</v>
      </c>
      <c r="R11" s="17"/>
    </row>
    <row r="12" spans="1:18" ht="15" customHeight="1" x14ac:dyDescent="0.25">
      <c r="A12" s="160" t="s">
        <v>13</v>
      </c>
      <c r="B12" s="129">
        <f t="shared" ref="B12:D12" si="4">SUM(B13:B21)</f>
        <v>53.979300000000002</v>
      </c>
      <c r="C12" s="129">
        <f t="shared" si="4"/>
        <v>68.564700000000002</v>
      </c>
      <c r="D12" s="129">
        <f t="shared" si="4"/>
        <v>72.394200000000012</v>
      </c>
      <c r="E12" s="129">
        <f>SUM(E13:E21)</f>
        <v>67.898700000000005</v>
      </c>
      <c r="F12" s="129">
        <f t="shared" ref="F12:H12" si="5">SUM(F13:F21)</f>
        <v>61.105500000000006</v>
      </c>
      <c r="G12" s="129">
        <f t="shared" si="5"/>
        <v>53.213400000000007</v>
      </c>
      <c r="H12" s="129">
        <f t="shared" si="5"/>
        <v>60.772500000000008</v>
      </c>
      <c r="I12" s="129">
        <f t="shared" ref="I12:N12" si="6">SUM(I13:I21)</f>
        <v>58</v>
      </c>
      <c r="J12" s="129">
        <f t="shared" si="6"/>
        <v>61.738200000000006</v>
      </c>
      <c r="K12" s="129">
        <f t="shared" si="6"/>
        <v>59.607000000000006</v>
      </c>
      <c r="L12" s="129">
        <f t="shared" si="6"/>
        <v>56.610000000000007</v>
      </c>
      <c r="M12" s="129">
        <f t="shared" si="6"/>
        <v>62.356000000000002</v>
      </c>
      <c r="N12" s="129">
        <f t="shared" si="6"/>
        <v>65.367900000000006</v>
      </c>
      <c r="O12" s="156">
        <f t="shared" ref="O12" si="7">SUM(O13:O21)</f>
        <v>57.009600000000006</v>
      </c>
      <c r="P12" s="198" t="s">
        <v>14</v>
      </c>
      <c r="R12" s="17"/>
    </row>
    <row r="13" spans="1:18" ht="12" customHeight="1" x14ac:dyDescent="0.25">
      <c r="A13" s="118" t="s">
        <v>15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2"/>
      <c r="P13" s="119" t="s">
        <v>16</v>
      </c>
      <c r="R13" s="15"/>
    </row>
    <row r="14" spans="1:18" ht="12" customHeight="1" x14ac:dyDescent="0.25">
      <c r="A14" s="120" t="s">
        <v>78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2"/>
      <c r="P14" s="117" t="s">
        <v>17</v>
      </c>
      <c r="R14" s="15"/>
    </row>
    <row r="15" spans="1:18" ht="12" customHeight="1" x14ac:dyDescent="0.25">
      <c r="A15" s="118" t="s">
        <v>18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2"/>
      <c r="P15" s="119" t="s">
        <v>19</v>
      </c>
      <c r="R15" s="15"/>
    </row>
    <row r="16" spans="1:18" ht="12" customHeight="1" x14ac:dyDescent="0.25">
      <c r="A16" s="118" t="s">
        <v>20</v>
      </c>
      <c r="B16" s="17">
        <v>53.979300000000002</v>
      </c>
      <c r="C16" s="17">
        <v>68.564700000000002</v>
      </c>
      <c r="D16" s="17">
        <v>72.394200000000012</v>
      </c>
      <c r="E16" s="17">
        <v>67.898700000000005</v>
      </c>
      <c r="F16" s="17">
        <v>61.105500000000006</v>
      </c>
      <c r="G16" s="17">
        <v>53.213400000000007</v>
      </c>
      <c r="H16" s="17">
        <v>60.772500000000008</v>
      </c>
      <c r="I16" s="17">
        <v>58</v>
      </c>
      <c r="J16" s="17">
        <v>61.738200000000006</v>
      </c>
      <c r="K16" s="17">
        <v>59.607000000000006</v>
      </c>
      <c r="L16" s="17">
        <v>56.610000000000007</v>
      </c>
      <c r="M16" s="17">
        <v>62.356000000000002</v>
      </c>
      <c r="N16" s="17">
        <v>65.367900000000006</v>
      </c>
      <c r="O16" s="12">
        <v>57.009600000000006</v>
      </c>
      <c r="P16" s="119" t="s">
        <v>21</v>
      </c>
      <c r="R16" s="17"/>
    </row>
    <row r="17" spans="1:18" ht="12" customHeight="1" x14ac:dyDescent="0.25">
      <c r="A17" s="118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2"/>
      <c r="P17" s="119" t="s">
        <v>23</v>
      </c>
      <c r="R17" s="15"/>
    </row>
    <row r="18" spans="1:18" ht="12" customHeight="1" x14ac:dyDescent="0.25">
      <c r="A18" s="118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2"/>
      <c r="P18" s="119" t="s">
        <v>25</v>
      </c>
      <c r="R18" s="15"/>
    </row>
    <row r="19" spans="1:18" ht="12" customHeight="1" x14ac:dyDescent="0.25">
      <c r="A19" s="118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2"/>
      <c r="P19" s="119" t="s">
        <v>27</v>
      </c>
      <c r="R19" s="15"/>
    </row>
    <row r="20" spans="1:18" ht="12" customHeight="1" x14ac:dyDescent="0.25">
      <c r="A20" s="118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2"/>
      <c r="P20" s="119" t="s">
        <v>29</v>
      </c>
      <c r="R20" s="15"/>
    </row>
    <row r="21" spans="1:18" ht="12" customHeight="1" x14ac:dyDescent="0.25">
      <c r="A21" s="118" t="s">
        <v>75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2"/>
      <c r="P21" s="119" t="s">
        <v>76</v>
      </c>
      <c r="R21" s="15"/>
    </row>
    <row r="22" spans="1:18" ht="20.25" customHeight="1" x14ac:dyDescent="0.25">
      <c r="A22" s="160" t="s">
        <v>32</v>
      </c>
      <c r="B22" s="142">
        <f t="shared" ref="B22:D22" si="8">SUM(B23:B31)</f>
        <v>0</v>
      </c>
      <c r="C22" s="142">
        <f t="shared" si="8"/>
        <v>0</v>
      </c>
      <c r="D22" s="142">
        <f t="shared" si="8"/>
        <v>0</v>
      </c>
      <c r="E22" s="142">
        <f>SUM(E23:E31)</f>
        <v>0</v>
      </c>
      <c r="F22" s="142">
        <f t="shared" ref="F22:H22" si="9">SUM(F23:F31)</f>
        <v>0</v>
      </c>
      <c r="G22" s="142">
        <f t="shared" si="9"/>
        <v>0</v>
      </c>
      <c r="H22" s="142">
        <f t="shared" si="9"/>
        <v>0</v>
      </c>
      <c r="I22" s="142">
        <f t="shared" ref="I22:N22" si="10">SUM(I23:I31)</f>
        <v>0</v>
      </c>
      <c r="J22" s="142">
        <f t="shared" si="10"/>
        <v>0</v>
      </c>
      <c r="K22" s="142">
        <f t="shared" si="10"/>
        <v>0</v>
      </c>
      <c r="L22" s="142">
        <f t="shared" si="10"/>
        <v>0</v>
      </c>
      <c r="M22" s="142">
        <f t="shared" si="10"/>
        <v>0</v>
      </c>
      <c r="N22" s="142">
        <f t="shared" si="10"/>
        <v>0</v>
      </c>
      <c r="O22" s="157">
        <f t="shared" ref="O22" si="11">SUM(O23:O31)</f>
        <v>0</v>
      </c>
      <c r="P22" s="198" t="s">
        <v>33</v>
      </c>
      <c r="R22" s="15"/>
    </row>
    <row r="23" spans="1:18" ht="12" customHeight="1" x14ac:dyDescent="0.25">
      <c r="A23" s="118" t="s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2"/>
      <c r="P23" s="119" t="s">
        <v>16</v>
      </c>
      <c r="R23" s="15"/>
    </row>
    <row r="24" spans="1:18" ht="12" customHeight="1" x14ac:dyDescent="0.25">
      <c r="A24" s="120" t="s">
        <v>78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2"/>
      <c r="P24" s="117" t="s">
        <v>34</v>
      </c>
      <c r="R24" s="15"/>
    </row>
    <row r="25" spans="1:18" ht="12" customHeight="1" x14ac:dyDescent="0.25">
      <c r="A25" s="118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2"/>
      <c r="P25" s="119" t="s">
        <v>19</v>
      </c>
      <c r="R25" s="15"/>
    </row>
    <row r="26" spans="1:18" ht="12" customHeight="1" x14ac:dyDescent="0.25">
      <c r="A26" s="118" t="s">
        <v>20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2"/>
      <c r="P26" s="119" t="s">
        <v>21</v>
      </c>
      <c r="R26" s="15"/>
    </row>
    <row r="27" spans="1:18" ht="12" customHeight="1" x14ac:dyDescent="0.25">
      <c r="A27" s="118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2"/>
      <c r="P27" s="119" t="s">
        <v>23</v>
      </c>
      <c r="R27" s="15"/>
    </row>
    <row r="28" spans="1:18" ht="12" customHeight="1" x14ac:dyDescent="0.25">
      <c r="A28" s="118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2"/>
      <c r="P28" s="119" t="s">
        <v>25</v>
      </c>
      <c r="R28" s="15"/>
    </row>
    <row r="29" spans="1:18" ht="12" customHeight="1" x14ac:dyDescent="0.25">
      <c r="A29" s="118" t="s">
        <v>36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2"/>
      <c r="P29" s="119" t="s">
        <v>27</v>
      </c>
      <c r="R29" s="15"/>
    </row>
    <row r="30" spans="1:18" ht="12" customHeight="1" x14ac:dyDescent="0.25">
      <c r="A30" s="118" t="s">
        <v>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2"/>
      <c r="P30" s="119" t="s">
        <v>29</v>
      </c>
      <c r="R30" s="15"/>
    </row>
    <row r="31" spans="1:18" ht="12" customHeight="1" x14ac:dyDescent="0.25">
      <c r="A31" s="118" t="s">
        <v>75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2"/>
      <c r="P31" s="119" t="s">
        <v>76</v>
      </c>
      <c r="R31" s="15"/>
    </row>
    <row r="32" spans="1:18" ht="15" customHeight="1" x14ac:dyDescent="0.25">
      <c r="A32" s="161" t="s">
        <v>37</v>
      </c>
      <c r="B32" s="143">
        <f t="shared" ref="B32:D32" si="12">B33+B34+B35</f>
        <v>0</v>
      </c>
      <c r="C32" s="143">
        <f t="shared" si="12"/>
        <v>0</v>
      </c>
      <c r="D32" s="143">
        <f t="shared" si="12"/>
        <v>0</v>
      </c>
      <c r="E32" s="143">
        <f>E33+E34+E35</f>
        <v>0</v>
      </c>
      <c r="F32" s="143">
        <f t="shared" ref="F32:I32" si="13">F33+F34+F35</f>
        <v>0</v>
      </c>
      <c r="G32" s="129">
        <f t="shared" si="13"/>
        <v>0</v>
      </c>
      <c r="H32" s="129">
        <f t="shared" si="13"/>
        <v>0</v>
      </c>
      <c r="I32" s="129">
        <f t="shared" si="13"/>
        <v>0</v>
      </c>
      <c r="J32" s="143">
        <f>J33+J34+J35</f>
        <v>0</v>
      </c>
      <c r="K32" s="143">
        <f>K33+K34+K35</f>
        <v>0</v>
      </c>
      <c r="L32" s="129">
        <f>L33+L34+L35</f>
        <v>0</v>
      </c>
      <c r="M32" s="129">
        <f>M33+M34+M35</f>
        <v>0</v>
      </c>
      <c r="N32" s="129">
        <f>N33+N34+N35</f>
        <v>0</v>
      </c>
      <c r="O32" s="156">
        <f t="shared" ref="O32" si="14">O33+O34+O35</f>
        <v>0</v>
      </c>
      <c r="P32" s="204" t="s">
        <v>38</v>
      </c>
      <c r="R32" s="15"/>
    </row>
    <row r="33" spans="1:18" ht="12" customHeight="1" x14ac:dyDescent="0.25">
      <c r="A33" s="116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2"/>
      <c r="P33" s="117" t="s">
        <v>42</v>
      </c>
      <c r="R33" s="15"/>
    </row>
    <row r="34" spans="1:18" ht="12" customHeight="1" x14ac:dyDescent="0.25">
      <c r="A34" s="120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2"/>
      <c r="P34" s="117" t="s">
        <v>40</v>
      </c>
      <c r="R34" s="15"/>
    </row>
    <row r="35" spans="1:18" ht="12" customHeight="1" x14ac:dyDescent="0.25">
      <c r="A35" s="11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2"/>
      <c r="P35" s="117" t="s">
        <v>44</v>
      </c>
      <c r="R35" s="15"/>
    </row>
    <row r="36" spans="1:18" ht="24.95" customHeight="1" x14ac:dyDescent="0.25">
      <c r="A36" s="162" t="s">
        <v>45</v>
      </c>
      <c r="B36" s="129">
        <f t="shared" ref="B36:D36" si="15">SUM(B37:B45)</f>
        <v>0</v>
      </c>
      <c r="C36" s="129">
        <f t="shared" si="15"/>
        <v>0</v>
      </c>
      <c r="D36" s="129">
        <f t="shared" si="15"/>
        <v>0</v>
      </c>
      <c r="E36" s="129">
        <f>SUM(E37:E45)</f>
        <v>0</v>
      </c>
      <c r="F36" s="129">
        <f t="shared" ref="F36:H36" si="16">SUM(F37:F45)</f>
        <v>0</v>
      </c>
      <c r="G36" s="129">
        <f t="shared" si="16"/>
        <v>0</v>
      </c>
      <c r="H36" s="129">
        <f t="shared" si="16"/>
        <v>0</v>
      </c>
      <c r="I36" s="129">
        <f t="shared" ref="I36:N36" si="17">SUM(I37:I45)</f>
        <v>0</v>
      </c>
      <c r="J36" s="129">
        <f t="shared" si="17"/>
        <v>0</v>
      </c>
      <c r="K36" s="129">
        <f t="shared" si="17"/>
        <v>0</v>
      </c>
      <c r="L36" s="129">
        <f t="shared" si="17"/>
        <v>0</v>
      </c>
      <c r="M36" s="129">
        <f t="shared" si="17"/>
        <v>0</v>
      </c>
      <c r="N36" s="129">
        <f t="shared" si="17"/>
        <v>0</v>
      </c>
      <c r="O36" s="156">
        <f t="shared" ref="O36" si="18">SUM(O37:O45)</f>
        <v>2.6307</v>
      </c>
      <c r="P36" s="204" t="s">
        <v>46</v>
      </c>
      <c r="R36" s="15"/>
    </row>
    <row r="37" spans="1:18" ht="12" customHeight="1" x14ac:dyDescent="0.25">
      <c r="A37" s="118" t="s">
        <v>47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2"/>
      <c r="P37" s="119" t="s">
        <v>48</v>
      </c>
      <c r="R37" s="15"/>
    </row>
    <row r="38" spans="1:18" ht="12" customHeight="1" x14ac:dyDescent="0.25">
      <c r="A38" s="118" t="s">
        <v>15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2"/>
      <c r="P38" s="119" t="s">
        <v>16</v>
      </c>
      <c r="R38" s="15"/>
    </row>
    <row r="39" spans="1:18" ht="12" customHeight="1" x14ac:dyDescent="0.25">
      <c r="A39" s="120" t="s">
        <v>78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2"/>
      <c r="P39" s="117" t="s">
        <v>34</v>
      </c>
      <c r="R39" s="15"/>
    </row>
    <row r="40" spans="1:18" ht="12" customHeight="1" x14ac:dyDescent="0.25">
      <c r="A40" s="11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2"/>
      <c r="P40" s="119" t="s">
        <v>19</v>
      </c>
      <c r="R40" s="15"/>
    </row>
    <row r="41" spans="1:18" ht="12" customHeight="1" x14ac:dyDescent="0.25">
      <c r="A41" s="118" t="s">
        <v>20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2"/>
      <c r="P41" s="119" t="s">
        <v>21</v>
      </c>
      <c r="R41" s="15"/>
    </row>
    <row r="42" spans="1:18" ht="12" customHeight="1" x14ac:dyDescent="0.25">
      <c r="A42" s="118" t="s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2">
        <v>2.6307</v>
      </c>
      <c r="P42" s="119" t="s">
        <v>23</v>
      </c>
      <c r="R42" s="15"/>
    </row>
    <row r="43" spans="1:18" ht="12" customHeight="1" x14ac:dyDescent="0.25">
      <c r="A43" s="118" t="s">
        <v>26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2"/>
      <c r="P43" s="119" t="s">
        <v>27</v>
      </c>
      <c r="R43" s="15"/>
    </row>
    <row r="44" spans="1:18" ht="12" customHeight="1" x14ac:dyDescent="0.25">
      <c r="A44" s="118" t="s">
        <v>28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2"/>
      <c r="P44" s="119" t="s">
        <v>29</v>
      </c>
      <c r="R44" s="15"/>
    </row>
    <row r="45" spans="1:18" ht="12" customHeight="1" x14ac:dyDescent="0.25">
      <c r="A45" s="118" t="s">
        <v>75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2"/>
      <c r="P45" s="119" t="s">
        <v>76</v>
      </c>
      <c r="R45" s="15"/>
    </row>
    <row r="46" spans="1:18" ht="14.25" customHeight="1" x14ac:dyDescent="0.25">
      <c r="A46" s="161" t="s">
        <v>49</v>
      </c>
      <c r="B46" s="129">
        <v>9.0909000000000013</v>
      </c>
      <c r="C46" s="129">
        <v>11.088900000000001</v>
      </c>
      <c r="D46" s="129">
        <v>5.4279000000000002</v>
      </c>
      <c r="E46" s="129">
        <v>4.1958000000000002</v>
      </c>
      <c r="F46" s="129">
        <v>3.9960000000000004</v>
      </c>
      <c r="G46" s="129">
        <v>3.6630000000000003</v>
      </c>
      <c r="H46" s="129">
        <v>3.7296000000000005</v>
      </c>
      <c r="I46" s="129">
        <v>4</v>
      </c>
      <c r="J46" s="129">
        <v>3.6297000000000001</v>
      </c>
      <c r="K46" s="129">
        <v>2.3976000000000002</v>
      </c>
      <c r="L46" s="129">
        <v>1.6660000000000001</v>
      </c>
      <c r="M46" s="129">
        <v>1.7340000000000002</v>
      </c>
      <c r="N46" s="129">
        <v>2.2311000000000001</v>
      </c>
      <c r="O46" s="156">
        <v>1.3653000000000002</v>
      </c>
      <c r="P46" s="209" t="s">
        <v>50</v>
      </c>
      <c r="R46" s="13"/>
    </row>
    <row r="47" spans="1:18" ht="24.95" customHeight="1" x14ac:dyDescent="0.25">
      <c r="A47" s="162" t="s">
        <v>51</v>
      </c>
      <c r="B47" s="129">
        <f t="shared" ref="B47:D47" si="19">B11-B12+B22+B32-B36-B46</f>
        <v>1068.8301000000001</v>
      </c>
      <c r="C47" s="129">
        <f t="shared" si="19"/>
        <v>1199.6658000000002</v>
      </c>
      <c r="D47" s="129">
        <f t="shared" si="19"/>
        <v>2232.3321000000001</v>
      </c>
      <c r="E47" s="129">
        <f>E11-E12+E22+E32-E36-E46</f>
        <v>1956.5415000000003</v>
      </c>
      <c r="F47" s="129">
        <f t="shared" ref="F47:H47" si="20">F11-F12+F22+F32-F36-F46</f>
        <v>730.03590000000008</v>
      </c>
      <c r="G47" s="129">
        <f t="shared" si="20"/>
        <v>920.91150000000016</v>
      </c>
      <c r="H47" s="129">
        <f t="shared" si="20"/>
        <v>1415.6163000000001</v>
      </c>
      <c r="I47" s="129">
        <f t="shared" ref="I47:N47" si="21">I11-I12+I22+I32-I36-I46</f>
        <v>1972</v>
      </c>
      <c r="J47" s="129">
        <f t="shared" si="21"/>
        <v>2226.5378999999998</v>
      </c>
      <c r="K47" s="129">
        <f t="shared" si="21"/>
        <v>2294.8695000000002</v>
      </c>
      <c r="L47" s="129">
        <f t="shared" si="21"/>
        <v>1772.7600000000004</v>
      </c>
      <c r="M47" s="129">
        <f t="shared" si="21"/>
        <v>1168.0700000000002</v>
      </c>
      <c r="N47" s="129">
        <f t="shared" si="21"/>
        <v>1287.7776000000003</v>
      </c>
      <c r="O47" s="156">
        <f t="shared" ref="O47" si="22">O11-O12+O22+O32-O36-O46</f>
        <v>1206.9918000000002</v>
      </c>
      <c r="P47" s="204" t="s">
        <v>52</v>
      </c>
      <c r="R47" s="13"/>
    </row>
    <row r="48" spans="1:18" ht="15" customHeight="1" x14ac:dyDescent="0.25">
      <c r="A48" s="161" t="s">
        <v>53</v>
      </c>
      <c r="B48" s="142">
        <f t="shared" ref="B48:D48" si="23">B49+B51</f>
        <v>1068.8301000000001</v>
      </c>
      <c r="C48" s="142">
        <f t="shared" si="23"/>
        <v>1199.6658000000002</v>
      </c>
      <c r="D48" s="142">
        <f t="shared" si="23"/>
        <v>2232.3321000000001</v>
      </c>
      <c r="E48" s="142">
        <f>E49+E51</f>
        <v>1956.5415000000003</v>
      </c>
      <c r="F48" s="129">
        <f t="shared" ref="F48:H48" si="24">F49+F51</f>
        <v>730.03590000000008</v>
      </c>
      <c r="G48" s="142">
        <f t="shared" si="24"/>
        <v>920.91150000000016</v>
      </c>
      <c r="H48" s="142">
        <f t="shared" si="24"/>
        <v>1415.6163000000001</v>
      </c>
      <c r="I48" s="142">
        <f t="shared" ref="I48:N48" si="25">I49+I51</f>
        <v>1972</v>
      </c>
      <c r="J48" s="142">
        <f t="shared" si="25"/>
        <v>2226.5379000000003</v>
      </c>
      <c r="K48" s="129">
        <f t="shared" si="25"/>
        <v>2294.8695000000002</v>
      </c>
      <c r="L48" s="142">
        <f t="shared" si="25"/>
        <v>1772.5559999999998</v>
      </c>
      <c r="M48" s="142">
        <f t="shared" si="25"/>
        <v>1168.0360000000001</v>
      </c>
      <c r="N48" s="142">
        <f t="shared" si="25"/>
        <v>1287.7776000000006</v>
      </c>
      <c r="O48" s="157">
        <f t="shared" ref="O48" si="26">O49+O51</f>
        <v>1206.9918000000002</v>
      </c>
      <c r="P48" s="209" t="s">
        <v>54</v>
      </c>
      <c r="R48" s="13"/>
    </row>
    <row r="49" spans="1:18" ht="24.95" customHeight="1" x14ac:dyDescent="0.25">
      <c r="A49" s="162" t="s">
        <v>55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56"/>
      <c r="P49" s="204" t="s">
        <v>56</v>
      </c>
      <c r="R49" s="15"/>
    </row>
    <row r="50" spans="1:18" ht="12" customHeight="1" x14ac:dyDescent="0.25">
      <c r="A50" s="163" t="s">
        <v>57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317"/>
      <c r="P50" s="194" t="s">
        <v>58</v>
      </c>
      <c r="R50" s="15"/>
    </row>
    <row r="51" spans="1:18" ht="20.100000000000001" customHeight="1" x14ac:dyDescent="0.25">
      <c r="A51" s="162" t="s">
        <v>59</v>
      </c>
      <c r="B51" s="129">
        <f t="shared" ref="B51:D51" si="27">SUM(B52:B57)</f>
        <v>1068.8301000000001</v>
      </c>
      <c r="C51" s="129">
        <f t="shared" si="27"/>
        <v>1199.6658000000002</v>
      </c>
      <c r="D51" s="129">
        <f t="shared" si="27"/>
        <v>2232.3321000000001</v>
      </c>
      <c r="E51" s="129">
        <f>SUM(E52:E57)</f>
        <v>1956.5415000000003</v>
      </c>
      <c r="F51" s="129">
        <f t="shared" ref="F51:H51" si="28">SUM(F52:F57)</f>
        <v>730.03590000000008</v>
      </c>
      <c r="G51" s="129">
        <f t="shared" si="28"/>
        <v>920.91150000000016</v>
      </c>
      <c r="H51" s="129">
        <f t="shared" si="28"/>
        <v>1415.6163000000001</v>
      </c>
      <c r="I51" s="129">
        <f t="shared" ref="I51:N51" si="29">SUM(I52:I57)</f>
        <v>1972</v>
      </c>
      <c r="J51" s="129">
        <f t="shared" si="29"/>
        <v>2226.5379000000003</v>
      </c>
      <c r="K51" s="129">
        <f t="shared" si="29"/>
        <v>2294.8695000000002</v>
      </c>
      <c r="L51" s="129">
        <f t="shared" si="29"/>
        <v>1772.5559999999998</v>
      </c>
      <c r="M51" s="129">
        <f t="shared" si="29"/>
        <v>1168.0360000000001</v>
      </c>
      <c r="N51" s="129">
        <f t="shared" si="29"/>
        <v>1287.7776000000006</v>
      </c>
      <c r="O51" s="156">
        <f t="shared" ref="O51" si="30">SUM(O52:O57)</f>
        <v>1206.9918000000002</v>
      </c>
      <c r="P51" s="204" t="s">
        <v>60</v>
      </c>
      <c r="R51" s="13"/>
    </row>
    <row r="52" spans="1:18" ht="12" customHeight="1" x14ac:dyDescent="0.25">
      <c r="A52" s="118" t="s">
        <v>61</v>
      </c>
      <c r="B52" s="17">
        <v>967.69800000000009</v>
      </c>
      <c r="C52" s="17">
        <v>1081.1178000000002</v>
      </c>
      <c r="D52" s="17">
        <v>2109.7548000000002</v>
      </c>
      <c r="E52" s="17">
        <v>1834.7301000000002</v>
      </c>
      <c r="F52" s="17">
        <v>625.40730000000008</v>
      </c>
      <c r="G52" s="17">
        <v>827.0055000000001</v>
      </c>
      <c r="H52" s="17">
        <v>1298.2671</v>
      </c>
      <c r="I52" s="17">
        <v>1855</v>
      </c>
      <c r="J52" s="17">
        <v>2095.7688000000003</v>
      </c>
      <c r="K52" s="17">
        <v>2159.5383000000002</v>
      </c>
      <c r="L52" s="17">
        <v>1625.4379999999999</v>
      </c>
      <c r="M52" s="17">
        <v>1015.308</v>
      </c>
      <c r="N52" s="17">
        <v>1114.4178000000004</v>
      </c>
      <c r="O52" s="12">
        <v>1049.4162000000001</v>
      </c>
      <c r="P52" s="119" t="s">
        <v>62</v>
      </c>
      <c r="R52" s="13"/>
    </row>
    <row r="53" spans="1:18" ht="12" customHeight="1" x14ac:dyDescent="0.25">
      <c r="A53" s="81" t="s">
        <v>63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2"/>
      <c r="P53" s="83" t="s">
        <v>64</v>
      </c>
      <c r="R53" s="15"/>
    </row>
    <row r="54" spans="1:18" ht="12" customHeight="1" x14ac:dyDescent="0.25">
      <c r="A54" s="81" t="s">
        <v>65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>
        <v>7.2080000000000002</v>
      </c>
      <c r="M54" s="17">
        <v>4.9300000000000006</v>
      </c>
      <c r="N54" s="17">
        <v>9.8901000000000003</v>
      </c>
      <c r="O54" s="12">
        <v>7.892100000000001</v>
      </c>
      <c r="P54" s="83" t="s">
        <v>66</v>
      </c>
      <c r="R54" s="13"/>
    </row>
    <row r="55" spans="1:18" ht="12" customHeight="1" x14ac:dyDescent="0.25">
      <c r="A55" s="81" t="s">
        <v>67</v>
      </c>
      <c r="B55" s="17">
        <v>66.5334</v>
      </c>
      <c r="C55" s="17">
        <v>73.926000000000002</v>
      </c>
      <c r="D55" s="17">
        <v>77.322600000000008</v>
      </c>
      <c r="E55" s="17">
        <v>73.160100000000014</v>
      </c>
      <c r="F55" s="17">
        <v>64.468800000000002</v>
      </c>
      <c r="G55" s="17">
        <v>56.776500000000006</v>
      </c>
      <c r="H55" s="17">
        <v>73.326600000000013</v>
      </c>
      <c r="I55" s="17">
        <v>75</v>
      </c>
      <c r="J55" s="17">
        <v>83.083500000000015</v>
      </c>
      <c r="K55" s="17">
        <v>78.821100000000001</v>
      </c>
      <c r="L55" s="17">
        <v>82.347999999999999</v>
      </c>
      <c r="M55" s="17">
        <v>87.924000000000007</v>
      </c>
      <c r="N55" s="17">
        <v>92.873700000000014</v>
      </c>
      <c r="O55" s="12">
        <v>84.249000000000009</v>
      </c>
      <c r="P55" s="83" t="s">
        <v>68</v>
      </c>
      <c r="R55" s="13"/>
    </row>
    <row r="56" spans="1:18" ht="12" customHeight="1" x14ac:dyDescent="0.25">
      <c r="A56" s="81" t="s">
        <v>69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2"/>
      <c r="P56" s="83" t="s">
        <v>70</v>
      </c>
      <c r="R56" s="15"/>
    </row>
    <row r="57" spans="1:18" ht="12" customHeight="1" x14ac:dyDescent="0.25">
      <c r="A57" s="81" t="s">
        <v>30</v>
      </c>
      <c r="B57" s="17">
        <v>34.598700000000001</v>
      </c>
      <c r="C57" s="17">
        <v>44.622000000000007</v>
      </c>
      <c r="D57" s="17">
        <v>45.254700000000007</v>
      </c>
      <c r="E57" s="17">
        <v>48.651300000000006</v>
      </c>
      <c r="F57" s="17">
        <v>40.159800000000004</v>
      </c>
      <c r="G57" s="17">
        <v>37.1295</v>
      </c>
      <c r="H57" s="17">
        <v>44.022600000000004</v>
      </c>
      <c r="I57" s="17">
        <v>42</v>
      </c>
      <c r="J57" s="17">
        <v>47.685600000000008</v>
      </c>
      <c r="K57" s="17">
        <v>56.510100000000008</v>
      </c>
      <c r="L57" s="17">
        <v>57.562000000000005</v>
      </c>
      <c r="M57" s="17">
        <v>59.874000000000002</v>
      </c>
      <c r="N57" s="17">
        <v>70.596000000000004</v>
      </c>
      <c r="O57" s="12">
        <v>65.4345</v>
      </c>
      <c r="P57" s="83" t="s">
        <v>31</v>
      </c>
      <c r="R57" s="13"/>
    </row>
    <row r="58" spans="1:18" x14ac:dyDescent="0.25">
      <c r="A58" s="161" t="s">
        <v>71</v>
      </c>
      <c r="B58" s="129">
        <f t="shared" ref="B58:D58" si="31">B47-B48</f>
        <v>0</v>
      </c>
      <c r="C58" s="129">
        <f t="shared" si="31"/>
        <v>0</v>
      </c>
      <c r="D58" s="129">
        <f t="shared" si="31"/>
        <v>0</v>
      </c>
      <c r="E58" s="129">
        <f t="shared" ref="E58:H58" si="32">E47-E48</f>
        <v>0</v>
      </c>
      <c r="F58" s="129">
        <f t="shared" si="32"/>
        <v>0</v>
      </c>
      <c r="G58" s="129">
        <f t="shared" si="32"/>
        <v>0</v>
      </c>
      <c r="H58" s="129">
        <f t="shared" si="32"/>
        <v>0</v>
      </c>
      <c r="I58" s="129">
        <f t="shared" ref="I58:N58" si="33">I47-I48</f>
        <v>0</v>
      </c>
      <c r="J58" s="129">
        <f t="shared" si="33"/>
        <v>0</v>
      </c>
      <c r="K58" s="129">
        <f t="shared" si="33"/>
        <v>0</v>
      </c>
      <c r="L58" s="129">
        <f t="shared" si="33"/>
        <v>0.20400000000063301</v>
      </c>
      <c r="M58" s="129">
        <f t="shared" si="33"/>
        <v>3.4000000000105501E-2</v>
      </c>
      <c r="N58" s="129">
        <f t="shared" si="33"/>
        <v>0</v>
      </c>
      <c r="O58" s="156">
        <f t="shared" ref="O58" si="34">O47-O48</f>
        <v>0</v>
      </c>
      <c r="P58" s="209" t="s">
        <v>72</v>
      </c>
      <c r="R58" s="15"/>
    </row>
  </sheetData>
  <mergeCells count="3">
    <mergeCell ref="A1:P1"/>
    <mergeCell ref="B4:O4"/>
    <mergeCell ref="A2:P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="120" zoomScaleNormal="120" workbookViewId="0">
      <selection activeCell="U5" sqref="U5"/>
    </sheetView>
  </sheetViews>
  <sheetFormatPr defaultRowHeight="15" x14ac:dyDescent="0.25"/>
  <cols>
    <col min="1" max="1" width="25.7109375" customWidth="1"/>
    <col min="2" max="17" width="8.7109375" customWidth="1"/>
    <col min="18" max="18" width="25.7109375" customWidth="1"/>
  </cols>
  <sheetData>
    <row r="1" spans="1:20" ht="12.95" customHeight="1" x14ac:dyDescent="0.25">
      <c r="A1" s="442" t="s">
        <v>294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</row>
    <row r="2" spans="1:20" ht="12.95" customHeight="1" x14ac:dyDescent="0.25">
      <c r="A2" s="442" t="s">
        <v>305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</row>
    <row r="3" spans="1:20" ht="12.95" customHeight="1" x14ac:dyDescent="0.25">
      <c r="A3" s="1" t="s">
        <v>296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  <c r="Q3" s="4"/>
      <c r="R3" s="377" t="s">
        <v>0</v>
      </c>
    </row>
    <row r="4" spans="1:20" ht="51.75" customHeight="1" x14ac:dyDescent="0.25">
      <c r="A4" s="189"/>
      <c r="B4" s="455" t="s">
        <v>291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190"/>
    </row>
    <row r="5" spans="1:20" ht="20.25" customHeight="1" x14ac:dyDescent="0.25">
      <c r="A5" s="191"/>
      <c r="B5" s="5">
        <v>2007</v>
      </c>
      <c r="C5" s="5">
        <v>2008</v>
      </c>
      <c r="D5" s="5">
        <v>2009</v>
      </c>
      <c r="E5" s="5">
        <v>2010</v>
      </c>
      <c r="F5" s="19">
        <v>2011</v>
      </c>
      <c r="G5" s="19">
        <v>2012</v>
      </c>
      <c r="H5" s="19">
        <v>2013</v>
      </c>
      <c r="I5" s="19">
        <v>2014</v>
      </c>
      <c r="J5" s="19">
        <v>2015</v>
      </c>
      <c r="K5" s="5">
        <v>2016</v>
      </c>
      <c r="L5" s="5">
        <v>2017</v>
      </c>
      <c r="M5" s="5">
        <v>2018</v>
      </c>
      <c r="N5" s="5">
        <v>2019</v>
      </c>
      <c r="O5" s="5">
        <v>2020</v>
      </c>
      <c r="P5" s="5">
        <v>2021</v>
      </c>
      <c r="Q5" s="5">
        <v>2022</v>
      </c>
      <c r="R5" s="192"/>
    </row>
    <row r="6" spans="1:20" ht="12" customHeight="1" x14ac:dyDescent="0.25">
      <c r="A6" s="113" t="s">
        <v>1</v>
      </c>
      <c r="B6" s="122">
        <v>35686</v>
      </c>
      <c r="C6" s="122">
        <v>43821</v>
      </c>
      <c r="D6" s="122">
        <v>44936</v>
      </c>
      <c r="E6" s="122">
        <v>42952</v>
      </c>
      <c r="F6" s="122">
        <v>52531.075740999993</v>
      </c>
      <c r="G6" s="122">
        <v>48713.844898000003</v>
      </c>
      <c r="H6" s="122">
        <v>52712.150196999995</v>
      </c>
      <c r="I6" s="122">
        <v>50768.349162999992</v>
      </c>
      <c r="J6" s="122">
        <v>57644.775989000002</v>
      </c>
      <c r="K6" s="122">
        <v>66260</v>
      </c>
      <c r="L6" s="122">
        <v>62816</v>
      </c>
      <c r="M6" s="122">
        <v>67845.477906000015</v>
      </c>
      <c r="N6" s="122">
        <v>63933.708901999998</v>
      </c>
      <c r="O6" s="122">
        <v>63372.786714000002</v>
      </c>
      <c r="P6" s="122">
        <v>62939.413167999999</v>
      </c>
      <c r="Q6" s="11">
        <v>66004.906673000005</v>
      </c>
      <c r="R6" s="115" t="s">
        <v>2</v>
      </c>
      <c r="T6" s="17"/>
    </row>
    <row r="7" spans="1:20" ht="12" customHeight="1" x14ac:dyDescent="0.25">
      <c r="A7" s="113" t="s">
        <v>3</v>
      </c>
      <c r="B7" s="17"/>
      <c r="C7" s="17"/>
      <c r="D7" s="17">
        <v>360</v>
      </c>
      <c r="E7" s="17">
        <v>642</v>
      </c>
      <c r="F7" s="17">
        <v>610.43399999999997</v>
      </c>
      <c r="G7" s="17">
        <v>1042.9380000000001</v>
      </c>
      <c r="H7" s="17">
        <v>2324</v>
      </c>
      <c r="I7" s="17">
        <v>2397.3775999999998</v>
      </c>
      <c r="J7" s="17">
        <v>3396.9197999999997</v>
      </c>
      <c r="K7" s="17">
        <v>2295</v>
      </c>
      <c r="L7" s="17">
        <v>3031</v>
      </c>
      <c r="M7" s="17">
        <v>3813.8495999999996</v>
      </c>
      <c r="N7" s="17">
        <v>4448.0409999999993</v>
      </c>
      <c r="O7" s="17">
        <v>3716</v>
      </c>
      <c r="P7" s="17">
        <v>4950.7461999999996</v>
      </c>
      <c r="Q7" s="12">
        <v>5628.3225999999995</v>
      </c>
      <c r="R7" s="114" t="s">
        <v>4</v>
      </c>
      <c r="T7" s="17"/>
    </row>
    <row r="8" spans="1:20" ht="12" customHeight="1" x14ac:dyDescent="0.25">
      <c r="A8" s="113" t="s">
        <v>5</v>
      </c>
      <c r="B8" s="17">
        <v>3546</v>
      </c>
      <c r="C8" s="17">
        <v>7027</v>
      </c>
      <c r="D8" s="17">
        <v>6139</v>
      </c>
      <c r="E8" s="17">
        <v>7063</v>
      </c>
      <c r="F8" s="17">
        <v>9535.7803600000007</v>
      </c>
      <c r="G8" s="17">
        <v>11785</v>
      </c>
      <c r="H8" s="17">
        <v>11279.920260000001</v>
      </c>
      <c r="I8" s="17">
        <v>14386.550143999999</v>
      </c>
      <c r="J8" s="17">
        <v>14419.125907999998</v>
      </c>
      <c r="K8" s="17">
        <v>8393</v>
      </c>
      <c r="L8" s="17">
        <v>5687</v>
      </c>
      <c r="M8" s="17">
        <v>5046.191726</v>
      </c>
      <c r="N8" s="17">
        <v>4387.1382730000005</v>
      </c>
      <c r="O8" s="17">
        <v>3148</v>
      </c>
      <c r="P8" s="17">
        <v>8179.8372829999998</v>
      </c>
      <c r="Q8" s="12">
        <v>13699.789354000004</v>
      </c>
      <c r="R8" s="114" t="s">
        <v>6</v>
      </c>
      <c r="T8" s="17"/>
    </row>
    <row r="9" spans="1:20" ht="12" customHeight="1" x14ac:dyDescent="0.25">
      <c r="A9" s="113" t="s">
        <v>7</v>
      </c>
      <c r="B9" s="17">
        <v>-630</v>
      </c>
      <c r="C9" s="17">
        <v>-386</v>
      </c>
      <c r="D9" s="17">
        <v>-1665</v>
      </c>
      <c r="E9" s="17">
        <v>1980</v>
      </c>
      <c r="F9" s="17">
        <v>136</v>
      </c>
      <c r="G9" s="17">
        <v>2007</v>
      </c>
      <c r="H9" s="17">
        <v>-691</v>
      </c>
      <c r="I9" s="17">
        <v>1217</v>
      </c>
      <c r="J9" s="17">
        <v>-3192</v>
      </c>
      <c r="K9" s="17">
        <v>-137</v>
      </c>
      <c r="L9" s="17">
        <v>-1131</v>
      </c>
      <c r="M9" s="17">
        <v>-1526.8525559999998</v>
      </c>
      <c r="N9" s="17">
        <v>217.32365599999989</v>
      </c>
      <c r="O9" s="17">
        <v>-429.96705199999997</v>
      </c>
      <c r="P9" s="17">
        <v>1069.0523760000001</v>
      </c>
      <c r="Q9" s="12">
        <v>2228.8681850000003</v>
      </c>
      <c r="R9" s="115" t="s">
        <v>8</v>
      </c>
      <c r="T9" s="17"/>
    </row>
    <row r="10" spans="1:20" ht="12" customHeight="1" x14ac:dyDescent="0.25">
      <c r="A10" s="113" t="s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2"/>
      <c r="R10" s="115" t="s">
        <v>10</v>
      </c>
      <c r="T10" s="15"/>
    </row>
    <row r="11" spans="1:20" ht="15" customHeight="1" x14ac:dyDescent="0.25">
      <c r="A11" s="160" t="s">
        <v>11</v>
      </c>
      <c r="B11" s="129">
        <f t="shared" ref="B11:F11" si="0">B6+B7-B8+B9-B10</f>
        <v>31510</v>
      </c>
      <c r="C11" s="129">
        <f t="shared" si="0"/>
        <v>36408</v>
      </c>
      <c r="D11" s="129">
        <f t="shared" si="0"/>
        <v>37492</v>
      </c>
      <c r="E11" s="129">
        <f t="shared" si="0"/>
        <v>38511</v>
      </c>
      <c r="F11" s="129">
        <f t="shared" si="0"/>
        <v>43741.729380999997</v>
      </c>
      <c r="G11" s="129">
        <f>G6+G7-G8+G9-G10</f>
        <v>39978.782898000005</v>
      </c>
      <c r="H11" s="129">
        <f t="shared" ref="H11:J11" si="1">H6+H7-H8+H9-H10</f>
        <v>43065.229936999996</v>
      </c>
      <c r="I11" s="129">
        <f t="shared" si="1"/>
        <v>39996.176618999991</v>
      </c>
      <c r="J11" s="129">
        <f t="shared" si="1"/>
        <v>43430.569881000003</v>
      </c>
      <c r="K11" s="129">
        <f>K6+K7-K8+K9-K10</f>
        <v>60025</v>
      </c>
      <c r="L11" s="129">
        <f>L6+L7-L8+L9-L10</f>
        <v>59029</v>
      </c>
      <c r="M11" s="129">
        <f t="shared" ref="M11:Q11" si="2">M6+M7-M8+M9-M10</f>
        <v>65086.283224000013</v>
      </c>
      <c r="N11" s="129">
        <f t="shared" si="2"/>
        <v>64211.935284999992</v>
      </c>
      <c r="O11" s="129">
        <f t="shared" si="2"/>
        <v>63510.819662000002</v>
      </c>
      <c r="P11" s="129">
        <f t="shared" si="2"/>
        <v>60779.374460999992</v>
      </c>
      <c r="Q11" s="156">
        <f t="shared" si="2"/>
        <v>60162.308103999996</v>
      </c>
      <c r="R11" s="198" t="s">
        <v>12</v>
      </c>
      <c r="T11" s="17"/>
    </row>
    <row r="12" spans="1:20" ht="15" customHeight="1" x14ac:dyDescent="0.25">
      <c r="A12" s="160" t="s">
        <v>13</v>
      </c>
      <c r="B12" s="129">
        <f t="shared" ref="B12:F12" si="3">SUM(B13:B21)</f>
        <v>30481</v>
      </c>
      <c r="C12" s="129">
        <f t="shared" si="3"/>
        <v>34922</v>
      </c>
      <c r="D12" s="129">
        <f t="shared" si="3"/>
        <v>35808</v>
      </c>
      <c r="E12" s="129">
        <f t="shared" si="3"/>
        <v>36739</v>
      </c>
      <c r="F12" s="129">
        <f t="shared" si="3"/>
        <v>41342.984988999997</v>
      </c>
      <c r="G12" s="129">
        <f>SUM(G13:G21)</f>
        <v>37772.714582000001</v>
      </c>
      <c r="H12" s="129">
        <f t="shared" ref="H12:J12" si="4">SUM(H13:H21)</f>
        <v>39527.346605999999</v>
      </c>
      <c r="I12" s="129">
        <f t="shared" si="4"/>
        <v>35956.539475999998</v>
      </c>
      <c r="J12" s="129">
        <f t="shared" si="4"/>
        <v>38498.316146999998</v>
      </c>
      <c r="K12" s="129">
        <f>SUM(K13:K21)</f>
        <v>56307</v>
      </c>
      <c r="L12" s="129">
        <f>SUM(L13:L21)</f>
        <v>55068</v>
      </c>
      <c r="M12" s="129">
        <f t="shared" ref="M12:Q12" si="5">SUM(M13:M21)</f>
        <v>60648.196631000006</v>
      </c>
      <c r="N12" s="129">
        <f t="shared" si="5"/>
        <v>58947.899302999998</v>
      </c>
      <c r="O12" s="129">
        <f t="shared" si="5"/>
        <v>59614.203025999996</v>
      </c>
      <c r="P12" s="129">
        <f t="shared" si="5"/>
        <v>55554.641860999996</v>
      </c>
      <c r="Q12" s="156">
        <f t="shared" si="5"/>
        <v>54851.585475</v>
      </c>
      <c r="R12" s="198" t="s">
        <v>14</v>
      </c>
      <c r="T12" s="17"/>
    </row>
    <row r="13" spans="1:20" ht="12" customHeight="1" x14ac:dyDescent="0.25">
      <c r="A13" s="118" t="s">
        <v>15</v>
      </c>
      <c r="B13" s="17">
        <v>30005</v>
      </c>
      <c r="C13" s="17">
        <v>34417</v>
      </c>
      <c r="D13" s="17">
        <v>35224</v>
      </c>
      <c r="E13" s="17">
        <v>36233</v>
      </c>
      <c r="F13" s="17">
        <v>40724.984988999997</v>
      </c>
      <c r="G13" s="17">
        <v>37235.714582000001</v>
      </c>
      <c r="H13" s="17">
        <v>38933.346605999999</v>
      </c>
      <c r="I13" s="17">
        <v>35455.404876000001</v>
      </c>
      <c r="J13" s="17">
        <v>37814.895547</v>
      </c>
      <c r="K13" s="17">
        <v>55564</v>
      </c>
      <c r="L13" s="17">
        <v>54364</v>
      </c>
      <c r="M13" s="17">
        <v>59938.156953000005</v>
      </c>
      <c r="N13" s="17">
        <v>58264.397913000001</v>
      </c>
      <c r="O13" s="17">
        <v>58998.572607999995</v>
      </c>
      <c r="P13" s="17">
        <v>54802.978854000001</v>
      </c>
      <c r="Q13" s="12">
        <v>54078.970516000001</v>
      </c>
      <c r="R13" s="119" t="s">
        <v>16</v>
      </c>
      <c r="T13" s="17"/>
    </row>
    <row r="14" spans="1:20" ht="12" customHeight="1" x14ac:dyDescent="0.25">
      <c r="A14" s="120" t="s">
        <v>78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2"/>
      <c r="R14" s="117" t="s">
        <v>17</v>
      </c>
      <c r="T14" s="17"/>
    </row>
    <row r="15" spans="1:20" ht="12" customHeight="1" x14ac:dyDescent="0.25">
      <c r="A15" s="118" t="s">
        <v>18</v>
      </c>
      <c r="B15" s="17"/>
      <c r="C15" s="17"/>
      <c r="D15" s="17"/>
      <c r="E15" s="17"/>
      <c r="F15" s="17"/>
      <c r="G15" s="17"/>
      <c r="H15" s="17">
        <v>84</v>
      </c>
      <c r="I15" s="17">
        <v>43.134599999999999</v>
      </c>
      <c r="J15" s="17">
        <v>180.42059999999998</v>
      </c>
      <c r="K15" s="17">
        <v>215</v>
      </c>
      <c r="L15" s="17">
        <v>226</v>
      </c>
      <c r="M15" s="17">
        <v>242.39939999999999</v>
      </c>
      <c r="N15" s="17">
        <v>209.70479999999998</v>
      </c>
      <c r="O15" s="17">
        <v>169.05839999999998</v>
      </c>
      <c r="P15" s="17">
        <v>283.86359999999996</v>
      </c>
      <c r="Q15" s="12">
        <v>329.5908</v>
      </c>
      <c r="R15" s="119" t="s">
        <v>19</v>
      </c>
      <c r="T15" s="17"/>
    </row>
    <row r="16" spans="1:20" ht="12" customHeight="1" x14ac:dyDescent="0.25">
      <c r="A16" s="118" t="s">
        <v>20</v>
      </c>
      <c r="B16" s="17">
        <v>476</v>
      </c>
      <c r="C16" s="17">
        <v>505</v>
      </c>
      <c r="D16" s="17">
        <v>584</v>
      </c>
      <c r="E16" s="17">
        <v>506</v>
      </c>
      <c r="F16" s="17">
        <v>618</v>
      </c>
      <c r="G16" s="17">
        <v>537</v>
      </c>
      <c r="H16" s="17">
        <v>510</v>
      </c>
      <c r="I16" s="17">
        <v>458</v>
      </c>
      <c r="J16" s="17">
        <v>503</v>
      </c>
      <c r="K16" s="17">
        <v>528</v>
      </c>
      <c r="L16" s="17">
        <v>478</v>
      </c>
      <c r="M16" s="17">
        <v>467.64027800000002</v>
      </c>
      <c r="N16" s="17">
        <v>473.79659000000004</v>
      </c>
      <c r="O16" s="17">
        <v>446.57201799999996</v>
      </c>
      <c r="P16" s="17">
        <v>467.79940700000003</v>
      </c>
      <c r="Q16" s="12">
        <v>443.024159</v>
      </c>
      <c r="R16" s="119" t="s">
        <v>21</v>
      </c>
      <c r="T16" s="17"/>
    </row>
    <row r="17" spans="1:20" ht="12" customHeight="1" x14ac:dyDescent="0.25">
      <c r="A17" s="118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2"/>
      <c r="R17" s="119" t="s">
        <v>23</v>
      </c>
      <c r="T17" s="15"/>
    </row>
    <row r="18" spans="1:20" ht="12" customHeight="1" x14ac:dyDescent="0.25">
      <c r="A18" s="118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2"/>
      <c r="R18" s="119" t="s">
        <v>25</v>
      </c>
      <c r="T18" s="15"/>
    </row>
    <row r="19" spans="1:20" ht="12" customHeight="1" x14ac:dyDescent="0.25">
      <c r="A19" s="118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2"/>
      <c r="R19" s="119" t="s">
        <v>27</v>
      </c>
      <c r="T19" s="15"/>
    </row>
    <row r="20" spans="1:20" ht="12" customHeight="1" x14ac:dyDescent="0.25">
      <c r="A20" s="118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2"/>
      <c r="R20" s="119" t="s">
        <v>29</v>
      </c>
      <c r="T20" s="15"/>
    </row>
    <row r="21" spans="1:20" ht="12" customHeight="1" x14ac:dyDescent="0.25">
      <c r="A21" s="118" t="s">
        <v>75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2"/>
      <c r="R21" s="119" t="s">
        <v>76</v>
      </c>
      <c r="T21" s="15"/>
    </row>
    <row r="22" spans="1:20" ht="21" customHeight="1" x14ac:dyDescent="0.25">
      <c r="A22" s="160" t="s">
        <v>32</v>
      </c>
      <c r="B22" s="142">
        <f t="shared" ref="B22:F22" si="6">SUM(B23:B31)</f>
        <v>0</v>
      </c>
      <c r="C22" s="142">
        <f t="shared" si="6"/>
        <v>0</v>
      </c>
      <c r="D22" s="142">
        <f t="shared" si="6"/>
        <v>0</v>
      </c>
      <c r="E22" s="142">
        <f t="shared" si="6"/>
        <v>0</v>
      </c>
      <c r="F22" s="142">
        <f t="shared" si="6"/>
        <v>0</v>
      </c>
      <c r="G22" s="142">
        <f>SUM(G23:G31)</f>
        <v>0</v>
      </c>
      <c r="H22" s="142">
        <f t="shared" ref="H22:J22" si="7">SUM(H23:H31)</f>
        <v>0</v>
      </c>
      <c r="I22" s="142">
        <f t="shared" si="7"/>
        <v>0</v>
      </c>
      <c r="J22" s="142">
        <f t="shared" si="7"/>
        <v>0</v>
      </c>
      <c r="K22" s="142">
        <f>SUM(K23:K31)</f>
        <v>0</v>
      </c>
      <c r="L22" s="142">
        <f>SUM(L23:L31)</f>
        <v>0</v>
      </c>
      <c r="M22" s="142">
        <f t="shared" ref="M22:Q22" si="8">SUM(M23:M31)</f>
        <v>0</v>
      </c>
      <c r="N22" s="142">
        <f t="shared" si="8"/>
        <v>0</v>
      </c>
      <c r="O22" s="142">
        <f t="shared" si="8"/>
        <v>0</v>
      </c>
      <c r="P22" s="142">
        <f t="shared" si="8"/>
        <v>0</v>
      </c>
      <c r="Q22" s="157">
        <f t="shared" si="8"/>
        <v>0</v>
      </c>
      <c r="R22" s="198" t="s">
        <v>33</v>
      </c>
      <c r="T22" s="15"/>
    </row>
    <row r="23" spans="1:20" ht="12" customHeight="1" x14ac:dyDescent="0.25">
      <c r="A23" s="118" t="s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2"/>
      <c r="R23" s="119" t="s">
        <v>16</v>
      </c>
      <c r="T23" s="15"/>
    </row>
    <row r="24" spans="1:20" ht="12" customHeight="1" x14ac:dyDescent="0.25">
      <c r="A24" s="120" t="s">
        <v>78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2"/>
      <c r="R24" s="117" t="s">
        <v>34</v>
      </c>
      <c r="T24" s="15"/>
    </row>
    <row r="25" spans="1:20" ht="12" customHeight="1" x14ac:dyDescent="0.25">
      <c r="A25" s="118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2"/>
      <c r="R25" s="119" t="s">
        <v>19</v>
      </c>
      <c r="T25" s="15"/>
    </row>
    <row r="26" spans="1:20" ht="12" customHeight="1" x14ac:dyDescent="0.25">
      <c r="A26" s="118" t="s">
        <v>20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2"/>
      <c r="R26" s="119" t="s">
        <v>21</v>
      </c>
      <c r="T26" s="15"/>
    </row>
    <row r="27" spans="1:20" ht="12" customHeight="1" x14ac:dyDescent="0.25">
      <c r="A27" s="118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"/>
      <c r="R27" s="119" t="s">
        <v>23</v>
      </c>
      <c r="T27" s="15"/>
    </row>
    <row r="28" spans="1:20" ht="12" customHeight="1" x14ac:dyDescent="0.25">
      <c r="A28" s="118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2"/>
      <c r="R28" s="119" t="s">
        <v>25</v>
      </c>
      <c r="T28" s="15"/>
    </row>
    <row r="29" spans="1:20" ht="12" customHeight="1" x14ac:dyDescent="0.25">
      <c r="A29" s="118" t="s">
        <v>36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2"/>
      <c r="R29" s="119" t="s">
        <v>27</v>
      </c>
      <c r="T29" s="15"/>
    </row>
    <row r="30" spans="1:20" ht="12" customHeight="1" x14ac:dyDescent="0.25">
      <c r="A30" s="118" t="s">
        <v>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2"/>
      <c r="R30" s="119" t="s">
        <v>29</v>
      </c>
      <c r="T30" s="15"/>
    </row>
    <row r="31" spans="1:20" ht="12" customHeight="1" x14ac:dyDescent="0.25">
      <c r="A31" s="118" t="s">
        <v>75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2"/>
      <c r="R31" s="119" t="s">
        <v>76</v>
      </c>
      <c r="T31" s="15"/>
    </row>
    <row r="32" spans="1:20" ht="15" customHeight="1" x14ac:dyDescent="0.25">
      <c r="A32" s="161" t="s">
        <v>37</v>
      </c>
      <c r="B32" s="143">
        <f t="shared" ref="B32:F32" si="9">B33+B34+B35</f>
        <v>0</v>
      </c>
      <c r="C32" s="143">
        <f t="shared" si="9"/>
        <v>0</v>
      </c>
      <c r="D32" s="143">
        <f t="shared" si="9"/>
        <v>0</v>
      </c>
      <c r="E32" s="143">
        <f t="shared" si="9"/>
        <v>0</v>
      </c>
      <c r="F32" s="143">
        <f t="shared" si="9"/>
        <v>0</v>
      </c>
      <c r="G32" s="143">
        <f>G33+G34+G35</f>
        <v>0</v>
      </c>
      <c r="H32" s="143">
        <f t="shared" ref="H32:K32" si="10">H33+H34+H35</f>
        <v>0</v>
      </c>
      <c r="I32" s="143">
        <f t="shared" si="10"/>
        <v>0</v>
      </c>
      <c r="J32" s="143">
        <f t="shared" si="10"/>
        <v>0</v>
      </c>
      <c r="K32" s="143">
        <f t="shared" si="10"/>
        <v>0</v>
      </c>
      <c r="L32" s="143">
        <f>L33+L34+L35</f>
        <v>0</v>
      </c>
      <c r="M32" s="143">
        <f t="shared" ref="M32:Q32" si="11">M33+M34+M35</f>
        <v>0</v>
      </c>
      <c r="N32" s="143">
        <f t="shared" si="11"/>
        <v>0</v>
      </c>
      <c r="O32" s="143">
        <f t="shared" si="11"/>
        <v>0</v>
      </c>
      <c r="P32" s="143">
        <f t="shared" si="11"/>
        <v>0</v>
      </c>
      <c r="Q32" s="203">
        <f t="shared" si="11"/>
        <v>0</v>
      </c>
      <c r="R32" s="204" t="s">
        <v>38</v>
      </c>
      <c r="T32" s="15"/>
    </row>
    <row r="33" spans="1:20" ht="12" customHeight="1" x14ac:dyDescent="0.25">
      <c r="A33" s="116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2"/>
      <c r="R33" s="117" t="s">
        <v>42</v>
      </c>
      <c r="T33" s="15"/>
    </row>
    <row r="34" spans="1:20" ht="12" customHeight="1" x14ac:dyDescent="0.25">
      <c r="A34" s="120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2"/>
      <c r="R34" s="117" t="s">
        <v>40</v>
      </c>
      <c r="T34" s="15"/>
    </row>
    <row r="35" spans="1:20" ht="12" customHeight="1" x14ac:dyDescent="0.25">
      <c r="A35" s="11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117" t="s">
        <v>44</v>
      </c>
      <c r="T35" s="15"/>
    </row>
    <row r="36" spans="1:20" ht="24.95" customHeight="1" x14ac:dyDescent="0.25">
      <c r="A36" s="162" t="s">
        <v>45</v>
      </c>
      <c r="B36" s="129">
        <f t="shared" ref="B36:F36" si="12">SUM(B37:B45)</f>
        <v>0</v>
      </c>
      <c r="C36" s="129">
        <f t="shared" si="12"/>
        <v>0</v>
      </c>
      <c r="D36" s="129">
        <f t="shared" si="12"/>
        <v>0</v>
      </c>
      <c r="E36" s="129">
        <f t="shared" si="12"/>
        <v>0</v>
      </c>
      <c r="F36" s="129">
        <f t="shared" si="12"/>
        <v>0</v>
      </c>
      <c r="G36" s="129">
        <f>SUM(G37:G45)</f>
        <v>0</v>
      </c>
      <c r="H36" s="129">
        <f t="shared" ref="H36:J36" si="13">SUM(H37:H45)</f>
        <v>0</v>
      </c>
      <c r="I36" s="129">
        <f t="shared" si="13"/>
        <v>0</v>
      </c>
      <c r="J36" s="129">
        <f t="shared" si="13"/>
        <v>0</v>
      </c>
      <c r="K36" s="129">
        <f>SUM(K37:K45)</f>
        <v>0</v>
      </c>
      <c r="L36" s="129">
        <f>SUM(L37:L45)</f>
        <v>0</v>
      </c>
      <c r="M36" s="129">
        <f t="shared" ref="M36:Q36" si="14">SUM(M37:M45)</f>
        <v>0</v>
      </c>
      <c r="N36" s="129">
        <f t="shared" si="14"/>
        <v>0</v>
      </c>
      <c r="O36" s="129">
        <f t="shared" si="14"/>
        <v>0</v>
      </c>
      <c r="P36" s="129">
        <f t="shared" si="14"/>
        <v>0</v>
      </c>
      <c r="Q36" s="156">
        <f t="shared" si="14"/>
        <v>0</v>
      </c>
      <c r="R36" s="204" t="s">
        <v>46</v>
      </c>
      <c r="T36" s="15"/>
    </row>
    <row r="37" spans="1:20" ht="12" customHeight="1" x14ac:dyDescent="0.25">
      <c r="A37" s="118" t="s">
        <v>47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2"/>
      <c r="R37" s="119" t="s">
        <v>48</v>
      </c>
      <c r="T37" s="15"/>
    </row>
    <row r="38" spans="1:20" ht="12" customHeight="1" x14ac:dyDescent="0.25">
      <c r="A38" s="118" t="s">
        <v>15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2"/>
      <c r="R38" s="119" t="s">
        <v>16</v>
      </c>
      <c r="T38" s="15"/>
    </row>
    <row r="39" spans="1:20" ht="12" customHeight="1" x14ac:dyDescent="0.25">
      <c r="A39" s="120" t="s">
        <v>78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2"/>
      <c r="R39" s="117" t="s">
        <v>34</v>
      </c>
      <c r="T39" s="15"/>
    </row>
    <row r="40" spans="1:20" ht="12" customHeight="1" x14ac:dyDescent="0.25">
      <c r="A40" s="118" t="s">
        <v>18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2"/>
      <c r="R40" s="119" t="s">
        <v>19</v>
      </c>
      <c r="T40" s="15"/>
    </row>
    <row r="41" spans="1:20" ht="12" customHeight="1" x14ac:dyDescent="0.25">
      <c r="A41" s="118" t="s">
        <v>20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2"/>
      <c r="R41" s="119" t="s">
        <v>21</v>
      </c>
      <c r="T41" s="15"/>
    </row>
    <row r="42" spans="1:20" ht="12" customHeight="1" x14ac:dyDescent="0.25">
      <c r="A42" s="118" t="s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2"/>
      <c r="R42" s="119" t="s">
        <v>23</v>
      </c>
      <c r="T42" s="15"/>
    </row>
    <row r="43" spans="1:20" ht="12" customHeight="1" x14ac:dyDescent="0.25">
      <c r="A43" s="118" t="s">
        <v>26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2"/>
      <c r="R43" s="119" t="s">
        <v>27</v>
      </c>
      <c r="T43" s="15"/>
    </row>
    <row r="44" spans="1:20" ht="12" customHeight="1" x14ac:dyDescent="0.25">
      <c r="A44" s="118" t="s">
        <v>28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2"/>
      <c r="R44" s="119" t="s">
        <v>29</v>
      </c>
      <c r="T44" s="15"/>
    </row>
    <row r="45" spans="1:20" ht="12" customHeight="1" x14ac:dyDescent="0.25">
      <c r="A45" s="118" t="s">
        <v>75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2"/>
      <c r="R45" s="119" t="s">
        <v>76</v>
      </c>
      <c r="T45" s="15"/>
    </row>
    <row r="46" spans="1:20" ht="14.25" customHeight="1" x14ac:dyDescent="0.25">
      <c r="A46" s="161" t="s">
        <v>49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57"/>
      <c r="R46" s="209" t="s">
        <v>50</v>
      </c>
      <c r="T46" s="15"/>
    </row>
    <row r="47" spans="1:20" ht="24.95" customHeight="1" x14ac:dyDescent="0.25">
      <c r="A47" s="162" t="s">
        <v>51</v>
      </c>
      <c r="B47" s="129">
        <f t="shared" ref="B47:F47" si="15">B11-B12+B22+B32-B36-B46</f>
        <v>1029</v>
      </c>
      <c r="C47" s="129">
        <f t="shared" si="15"/>
        <v>1486</v>
      </c>
      <c r="D47" s="129">
        <f t="shared" si="15"/>
        <v>1684</v>
      </c>
      <c r="E47" s="129">
        <f t="shared" si="15"/>
        <v>1772</v>
      </c>
      <c r="F47" s="129">
        <f t="shared" si="15"/>
        <v>2398.7443920000005</v>
      </c>
      <c r="G47" s="129">
        <f>G11-G12+G22+G32-G36-G46</f>
        <v>2206.0683160000044</v>
      </c>
      <c r="H47" s="129">
        <f t="shared" ref="H47:J47" si="16">H11-H12+H22+H32-H36-H46</f>
        <v>3537.8833309999973</v>
      </c>
      <c r="I47" s="129">
        <f t="shared" si="16"/>
        <v>4039.6371429999926</v>
      </c>
      <c r="J47" s="129">
        <f t="shared" si="16"/>
        <v>4932.2537340000054</v>
      </c>
      <c r="K47" s="129">
        <f>K11-K12+K22+K32-K36-K46</f>
        <v>3718</v>
      </c>
      <c r="L47" s="129">
        <f>L11-L12+L22+L32-L36-L46</f>
        <v>3961</v>
      </c>
      <c r="M47" s="129">
        <f t="shared" ref="M47:Q47" si="17">M11-M12+M22+M32-M36-M46</f>
        <v>4438.0865930000073</v>
      </c>
      <c r="N47" s="129">
        <f t="shared" si="17"/>
        <v>5264.035981999994</v>
      </c>
      <c r="O47" s="129">
        <f t="shared" si="17"/>
        <v>3896.6166360000061</v>
      </c>
      <c r="P47" s="129">
        <f t="shared" si="17"/>
        <v>5224.7325999999957</v>
      </c>
      <c r="Q47" s="156">
        <f t="shared" si="17"/>
        <v>5310.7226289999962</v>
      </c>
      <c r="R47" s="204" t="s">
        <v>52</v>
      </c>
      <c r="T47" s="17"/>
    </row>
    <row r="48" spans="1:20" ht="15" customHeight="1" x14ac:dyDescent="0.25">
      <c r="A48" s="161" t="s">
        <v>53</v>
      </c>
      <c r="B48" s="129">
        <f t="shared" ref="B48:F48" si="18">B49+B51</f>
        <v>1028.6599999999999</v>
      </c>
      <c r="C48" s="129">
        <f t="shared" si="18"/>
        <v>1486</v>
      </c>
      <c r="D48" s="129">
        <f t="shared" si="18"/>
        <v>1684</v>
      </c>
      <c r="E48" s="129">
        <f t="shared" si="18"/>
        <v>1772</v>
      </c>
      <c r="F48" s="129">
        <f t="shared" si="18"/>
        <v>2399</v>
      </c>
      <c r="G48" s="129">
        <f t="shared" ref="G48:J48" si="19">G49+G51</f>
        <v>2206.0251900000003</v>
      </c>
      <c r="H48" s="129">
        <f t="shared" si="19"/>
        <v>3538.0966490000001</v>
      </c>
      <c r="I48" s="129">
        <f t="shared" si="19"/>
        <v>4039.857579</v>
      </c>
      <c r="J48" s="129">
        <f t="shared" si="19"/>
        <v>4932.4797509999999</v>
      </c>
      <c r="K48" s="129">
        <f>K49+K51</f>
        <v>3718</v>
      </c>
      <c r="L48" s="129">
        <f>L49+L51</f>
        <v>3961.4037699999999</v>
      </c>
      <c r="M48" s="129">
        <f t="shared" ref="M48:Q48" si="20">M49+M51</f>
        <v>4438.1411207136698</v>
      </c>
      <c r="N48" s="129">
        <f t="shared" si="20"/>
        <v>5263.7992819999999</v>
      </c>
      <c r="O48" s="129">
        <f t="shared" si="20"/>
        <v>3896.1258329999996</v>
      </c>
      <c r="P48" s="129">
        <f t="shared" si="20"/>
        <v>5225.1645499999995</v>
      </c>
      <c r="Q48" s="156">
        <f t="shared" si="20"/>
        <v>5310.4002439999995</v>
      </c>
      <c r="R48" s="209" t="s">
        <v>54</v>
      </c>
      <c r="T48" s="17"/>
    </row>
    <row r="49" spans="1:20" ht="24.95" customHeight="1" x14ac:dyDescent="0.25">
      <c r="A49" s="162" t="s">
        <v>55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56"/>
      <c r="R49" s="204" t="s">
        <v>56</v>
      </c>
      <c r="T49" s="17"/>
    </row>
    <row r="50" spans="1:20" ht="12" customHeight="1" x14ac:dyDescent="0.25">
      <c r="A50" s="163" t="s">
        <v>57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2"/>
      <c r="R50" s="194" t="s">
        <v>58</v>
      </c>
      <c r="T50" s="18"/>
    </row>
    <row r="51" spans="1:20" ht="20.100000000000001" customHeight="1" x14ac:dyDescent="0.25">
      <c r="A51" s="162" t="s">
        <v>59</v>
      </c>
      <c r="B51" s="129">
        <f t="shared" ref="B51:F51" si="21">SUM(B52:B57)</f>
        <v>1028.6599999999999</v>
      </c>
      <c r="C51" s="129">
        <f t="shared" si="21"/>
        <v>1486</v>
      </c>
      <c r="D51" s="129">
        <f t="shared" si="21"/>
        <v>1684</v>
      </c>
      <c r="E51" s="129">
        <f t="shared" si="21"/>
        <v>1772</v>
      </c>
      <c r="F51" s="129">
        <f t="shared" si="21"/>
        <v>2399</v>
      </c>
      <c r="G51" s="129">
        <f>SUM(G52:G57)</f>
        <v>2206.0251900000003</v>
      </c>
      <c r="H51" s="129">
        <f t="shared" ref="H51:J51" si="22">SUM(H52:H57)</f>
        <v>3538.0966490000001</v>
      </c>
      <c r="I51" s="129">
        <f t="shared" si="22"/>
        <v>4039.857579</v>
      </c>
      <c r="J51" s="129">
        <f t="shared" si="22"/>
        <v>4932.4797509999999</v>
      </c>
      <c r="K51" s="129">
        <f>SUM(K52:K57)</f>
        <v>3718</v>
      </c>
      <c r="L51" s="129">
        <f>SUM(L52:L57)</f>
        <v>3961.4037699999999</v>
      </c>
      <c r="M51" s="129">
        <f t="shared" ref="M51:Q51" si="23">SUM(M52:M57)</f>
        <v>4438.1411207136698</v>
      </c>
      <c r="N51" s="129">
        <f t="shared" si="23"/>
        <v>5263.7992819999999</v>
      </c>
      <c r="O51" s="129">
        <f t="shared" si="23"/>
        <v>3896.1258329999996</v>
      </c>
      <c r="P51" s="129">
        <f t="shared" si="23"/>
        <v>5225.1645499999995</v>
      </c>
      <c r="Q51" s="156">
        <f t="shared" si="23"/>
        <v>5310.4002439999995</v>
      </c>
      <c r="R51" s="204" t="s">
        <v>60</v>
      </c>
      <c r="T51" s="17"/>
    </row>
    <row r="52" spans="1:20" ht="12" customHeight="1" x14ac:dyDescent="0.25">
      <c r="A52" s="118" t="s">
        <v>61</v>
      </c>
      <c r="B52" s="17">
        <v>144.26</v>
      </c>
      <c r="C52" s="17">
        <v>205</v>
      </c>
      <c r="D52" s="17">
        <v>448</v>
      </c>
      <c r="E52" s="17">
        <v>511</v>
      </c>
      <c r="F52" s="17">
        <v>660</v>
      </c>
      <c r="G52" s="17">
        <v>471</v>
      </c>
      <c r="H52" s="17">
        <v>2231</v>
      </c>
      <c r="I52" s="17">
        <v>2742.962</v>
      </c>
      <c r="J52" s="17">
        <v>3352.9822199999994</v>
      </c>
      <c r="K52" s="17">
        <v>2113</v>
      </c>
      <c r="L52" s="17">
        <v>2784</v>
      </c>
      <c r="M52" s="17">
        <v>3298.9436397136701</v>
      </c>
      <c r="N52" s="17">
        <v>4169.18</v>
      </c>
      <c r="O52" s="17">
        <v>3049.9269999999997</v>
      </c>
      <c r="P52" s="17">
        <v>4259.2343999999994</v>
      </c>
      <c r="Q52" s="12">
        <v>4333.3065999999999</v>
      </c>
      <c r="R52" s="119" t="s">
        <v>62</v>
      </c>
      <c r="T52" s="17"/>
    </row>
    <row r="53" spans="1:20" ht="12" customHeight="1" x14ac:dyDescent="0.25">
      <c r="A53" s="81" t="s">
        <v>63</v>
      </c>
      <c r="B53" s="17"/>
      <c r="C53" s="17">
        <v>3</v>
      </c>
      <c r="D53" s="17"/>
      <c r="E53" s="17"/>
      <c r="F53" s="17"/>
      <c r="G53" s="17"/>
      <c r="H53" s="17"/>
      <c r="I53" s="17"/>
      <c r="J53" s="17"/>
      <c r="K53" s="17">
        <v>2</v>
      </c>
      <c r="L53" s="17">
        <v>0.40377000000000002</v>
      </c>
      <c r="M53" s="17">
        <v>2.6195000000000004</v>
      </c>
      <c r="N53" s="17">
        <v>1.9290240000000001</v>
      </c>
      <c r="O53" s="17">
        <v>1.7302949999999999</v>
      </c>
      <c r="P53" s="17">
        <v>1</v>
      </c>
      <c r="Q53" s="12">
        <v>0</v>
      </c>
      <c r="R53" s="83" t="s">
        <v>64</v>
      </c>
      <c r="T53" s="17"/>
    </row>
    <row r="54" spans="1:20" ht="12" customHeight="1" x14ac:dyDescent="0.25">
      <c r="A54" s="81" t="s">
        <v>65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2"/>
      <c r="R54" s="83" t="s">
        <v>66</v>
      </c>
      <c r="T54" s="17"/>
    </row>
    <row r="55" spans="1:20" ht="12" customHeight="1" x14ac:dyDescent="0.25">
      <c r="A55" s="81" t="s">
        <v>67</v>
      </c>
      <c r="B55" s="17">
        <v>602</v>
      </c>
      <c r="C55" s="17">
        <v>851</v>
      </c>
      <c r="D55" s="17">
        <v>775</v>
      </c>
      <c r="E55" s="17">
        <v>742</v>
      </c>
      <c r="F55" s="17">
        <v>1070</v>
      </c>
      <c r="G55" s="17">
        <v>1209.2597780000001</v>
      </c>
      <c r="H55" s="17">
        <v>607.46493799999996</v>
      </c>
      <c r="I55" s="17">
        <v>627.68265700000006</v>
      </c>
      <c r="J55" s="17">
        <v>742.92336</v>
      </c>
      <c r="K55" s="17">
        <v>848</v>
      </c>
      <c r="L55" s="17">
        <v>653</v>
      </c>
      <c r="M55" s="17">
        <v>567.50531000000001</v>
      </c>
      <c r="N55" s="17">
        <v>650.81695100000002</v>
      </c>
      <c r="O55" s="17">
        <v>541.54613699999993</v>
      </c>
      <c r="P55" s="17">
        <v>626.78151500000001</v>
      </c>
      <c r="Q55" s="12">
        <v>599.98542500000008</v>
      </c>
      <c r="R55" s="83" t="s">
        <v>68</v>
      </c>
      <c r="T55" s="17"/>
    </row>
    <row r="56" spans="1:20" ht="12" customHeight="1" x14ac:dyDescent="0.25">
      <c r="A56" s="81" t="s">
        <v>69</v>
      </c>
      <c r="B56" s="17">
        <v>6.4</v>
      </c>
      <c r="C56" s="17">
        <v>7</v>
      </c>
      <c r="D56" s="17">
        <v>3</v>
      </c>
      <c r="E56" s="17">
        <v>1</v>
      </c>
      <c r="F56" s="17">
        <v>14</v>
      </c>
      <c r="G56" s="17">
        <v>4.8770000000000007</v>
      </c>
      <c r="H56" s="17">
        <v>2.9270999999999998</v>
      </c>
      <c r="I56" s="17">
        <v>9.6810000000000009</v>
      </c>
      <c r="J56" s="17">
        <v>8.7137999999999991</v>
      </c>
      <c r="K56" s="17">
        <v>3</v>
      </c>
      <c r="L56" s="17">
        <v>7</v>
      </c>
      <c r="M56" s="17">
        <v>7.0122</v>
      </c>
      <c r="N56" s="17">
        <v>7.0429469999999998</v>
      </c>
      <c r="O56" s="17">
        <v>6.3077949999999996</v>
      </c>
      <c r="P56" s="17"/>
      <c r="Q56" s="12">
        <v>0</v>
      </c>
      <c r="R56" s="83" t="s">
        <v>70</v>
      </c>
      <c r="T56" s="17"/>
    </row>
    <row r="57" spans="1:20" ht="12" customHeight="1" x14ac:dyDescent="0.25">
      <c r="A57" s="81" t="s">
        <v>30</v>
      </c>
      <c r="B57" s="17">
        <v>276</v>
      </c>
      <c r="C57" s="17">
        <v>420</v>
      </c>
      <c r="D57" s="17">
        <v>458</v>
      </c>
      <c r="E57" s="17">
        <v>518</v>
      </c>
      <c r="F57" s="17">
        <v>655</v>
      </c>
      <c r="G57" s="17">
        <v>520.88841200000002</v>
      </c>
      <c r="H57" s="17">
        <v>696.704611</v>
      </c>
      <c r="I57" s="17">
        <v>659.53192200000001</v>
      </c>
      <c r="J57" s="17">
        <v>827.86037099999999</v>
      </c>
      <c r="K57" s="17">
        <v>752</v>
      </c>
      <c r="L57" s="17">
        <v>517</v>
      </c>
      <c r="M57" s="17">
        <v>562.06047100000001</v>
      </c>
      <c r="N57" s="17">
        <v>434.83036000000004</v>
      </c>
      <c r="O57" s="17">
        <v>296.61460599999998</v>
      </c>
      <c r="P57" s="17">
        <v>338.14863500000001</v>
      </c>
      <c r="Q57" s="12">
        <v>377.10821900000002</v>
      </c>
      <c r="R57" s="83" t="s">
        <v>31</v>
      </c>
      <c r="T57" s="17"/>
    </row>
    <row r="58" spans="1:20" x14ac:dyDescent="0.25">
      <c r="A58" s="161" t="s">
        <v>71</v>
      </c>
      <c r="B58" s="129">
        <f t="shared" ref="B58:F58" si="24">B47-B48</f>
        <v>0.34000000000014552</v>
      </c>
      <c r="C58" s="129">
        <f t="shared" si="24"/>
        <v>0</v>
      </c>
      <c r="D58" s="129">
        <f t="shared" si="24"/>
        <v>0</v>
      </c>
      <c r="E58" s="129">
        <f t="shared" si="24"/>
        <v>0</v>
      </c>
      <c r="F58" s="129">
        <f t="shared" si="24"/>
        <v>-0.25560799999948358</v>
      </c>
      <c r="G58" s="129">
        <f t="shared" ref="G58:J58" si="25">G47-G48</f>
        <v>4.3126000004122034E-2</v>
      </c>
      <c r="H58" s="129">
        <f t="shared" si="25"/>
        <v>-0.21331800000280055</v>
      </c>
      <c r="I58" s="129">
        <f t="shared" si="25"/>
        <v>-0.22043600000733932</v>
      </c>
      <c r="J58" s="129">
        <f t="shared" si="25"/>
        <v>-0.2260169999944992</v>
      </c>
      <c r="K58" s="129">
        <f>K47-K48</f>
        <v>0</v>
      </c>
      <c r="L58" s="129">
        <f>L47-L48</f>
        <v>-0.40376999999989494</v>
      </c>
      <c r="M58" s="129">
        <f t="shared" ref="M58:Q58" si="26">M47-M48</f>
        <v>-5.452771366253728E-2</v>
      </c>
      <c r="N58" s="129">
        <f t="shared" si="26"/>
        <v>0.23669999999401625</v>
      </c>
      <c r="O58" s="129">
        <f t="shared" si="26"/>
        <v>0.49080300000650823</v>
      </c>
      <c r="P58" s="129">
        <f t="shared" si="26"/>
        <v>-0.43195000000378059</v>
      </c>
      <c r="Q58" s="156">
        <f t="shared" si="26"/>
        <v>0.32238499999675696</v>
      </c>
      <c r="R58" s="209" t="s">
        <v>72</v>
      </c>
      <c r="T58" s="15"/>
    </row>
  </sheetData>
  <mergeCells count="3">
    <mergeCell ref="A1:R1"/>
    <mergeCell ref="B4:Q4"/>
    <mergeCell ref="A2:R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120" zoomScaleNormal="120" workbookViewId="0">
      <selection activeCell="R5" sqref="R5"/>
    </sheetView>
  </sheetViews>
  <sheetFormatPr defaultRowHeight="15" x14ac:dyDescent="0.25"/>
  <cols>
    <col min="1" max="1" width="25.7109375" customWidth="1"/>
    <col min="2" max="13" width="8.7109375" customWidth="1"/>
    <col min="14" max="14" width="25.7109375" customWidth="1"/>
  </cols>
  <sheetData>
    <row r="1" spans="1:16" ht="12.95" customHeight="1" x14ac:dyDescent="0.25">
      <c r="A1" s="442" t="s">
        <v>287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6" ht="12.95" customHeight="1" x14ac:dyDescent="0.25">
      <c r="A2" s="442" t="s">
        <v>306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</row>
    <row r="3" spans="1:16" ht="12.95" customHeight="1" x14ac:dyDescent="0.25">
      <c r="A3" s="1" t="s">
        <v>303</v>
      </c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377" t="s">
        <v>0</v>
      </c>
    </row>
    <row r="4" spans="1:16" ht="77.25" customHeight="1" x14ac:dyDescent="0.25">
      <c r="A4" s="189"/>
      <c r="B4" s="452" t="s">
        <v>286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4"/>
      <c r="N4" s="190"/>
    </row>
    <row r="5" spans="1:16" ht="20.25" customHeight="1" x14ac:dyDescent="0.25">
      <c r="A5" s="191"/>
      <c r="B5" s="19">
        <v>2011</v>
      </c>
      <c r="C5" s="19">
        <v>2012</v>
      </c>
      <c r="D5" s="19">
        <v>2013</v>
      </c>
      <c r="E5" s="19">
        <v>2014</v>
      </c>
      <c r="F5" s="19">
        <v>2015</v>
      </c>
      <c r="G5" s="5">
        <v>2016</v>
      </c>
      <c r="H5" s="5">
        <v>2017</v>
      </c>
      <c r="I5" s="5">
        <v>2018</v>
      </c>
      <c r="J5" s="5">
        <v>2019</v>
      </c>
      <c r="K5" s="5">
        <v>2020</v>
      </c>
      <c r="L5" s="5">
        <v>2021</v>
      </c>
      <c r="M5" s="5">
        <v>2022</v>
      </c>
      <c r="N5" s="192"/>
    </row>
    <row r="6" spans="1:16" ht="12" customHeight="1" x14ac:dyDescent="0.25">
      <c r="A6" s="113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195"/>
      <c r="N6" s="115" t="s">
        <v>2</v>
      </c>
      <c r="P6" s="13"/>
    </row>
    <row r="7" spans="1:16" ht="12" customHeight="1" x14ac:dyDescent="0.25">
      <c r="A7" s="113" t="s">
        <v>3</v>
      </c>
      <c r="B7" s="378">
        <v>58675.359290000008</v>
      </c>
      <c r="C7" s="378">
        <v>49191.444170000002</v>
      </c>
      <c r="D7" s="378">
        <v>53764.684800000003</v>
      </c>
      <c r="E7" s="378">
        <v>50328.768909999992</v>
      </c>
      <c r="F7" s="378">
        <v>51758.856850000011</v>
      </c>
      <c r="G7" s="378">
        <v>54441</v>
      </c>
      <c r="H7" s="378">
        <v>52752.380359999996</v>
      </c>
      <c r="I7" s="378">
        <v>46814.049459999995</v>
      </c>
      <c r="J7" s="378">
        <v>27365.210660000004</v>
      </c>
      <c r="K7" s="378">
        <v>30507.873960000001</v>
      </c>
      <c r="L7" s="378">
        <v>31321.86047</v>
      </c>
      <c r="M7" s="379">
        <v>31324.130999999998</v>
      </c>
      <c r="N7" s="114" t="s">
        <v>4</v>
      </c>
      <c r="P7" s="13"/>
    </row>
    <row r="8" spans="1:16" ht="12" customHeight="1" x14ac:dyDescent="0.25">
      <c r="A8" s="113" t="s">
        <v>5</v>
      </c>
      <c r="B8" s="378">
        <v>31148.935499999992</v>
      </c>
      <c r="C8" s="378">
        <v>27662.423069999997</v>
      </c>
      <c r="D8" s="378">
        <v>24656.82084</v>
      </c>
      <c r="E8" s="378">
        <v>23785.841399999998</v>
      </c>
      <c r="F8" s="378">
        <v>27209.72581</v>
      </c>
      <c r="G8" s="378">
        <v>27421</v>
      </c>
      <c r="H8" s="378">
        <v>28576.493539999996</v>
      </c>
      <c r="I8" s="378">
        <v>25899.927429999996</v>
      </c>
      <c r="J8" s="378">
        <v>12993.67303</v>
      </c>
      <c r="K8" s="378">
        <v>11707.586359999998</v>
      </c>
      <c r="L8" s="378">
        <v>12798.099469999997</v>
      </c>
      <c r="M8" s="379">
        <v>12130.32238</v>
      </c>
      <c r="N8" s="114" t="s">
        <v>6</v>
      </c>
      <c r="P8" s="13"/>
    </row>
    <row r="9" spans="1:16" ht="12" customHeight="1" x14ac:dyDescent="0.25">
      <c r="A9" s="113" t="s">
        <v>7</v>
      </c>
      <c r="B9" s="153">
        <v>41.860139999999873</v>
      </c>
      <c r="C9" s="153">
        <v>4083.4791399999995</v>
      </c>
      <c r="D9" s="153">
        <v>-3411.0837500000007</v>
      </c>
      <c r="E9" s="153">
        <v>1980.0791899999999</v>
      </c>
      <c r="F9" s="153">
        <v>-524.66813000000002</v>
      </c>
      <c r="G9" s="153">
        <v>-2621</v>
      </c>
      <c r="H9" s="153">
        <v>660.65423999999996</v>
      </c>
      <c r="I9" s="153">
        <v>1834.6896399999998</v>
      </c>
      <c r="J9" s="153">
        <v>4675.2378500000004</v>
      </c>
      <c r="K9" s="153">
        <v>51.177850000000007</v>
      </c>
      <c r="L9" s="153">
        <v>1089.0481599999998</v>
      </c>
      <c r="M9" s="131">
        <v>-42.398079999999936</v>
      </c>
      <c r="N9" s="115" t="s">
        <v>8</v>
      </c>
      <c r="P9" s="13"/>
    </row>
    <row r="10" spans="1:16" ht="12" customHeight="1" x14ac:dyDescent="0.25">
      <c r="A10" s="113" t="s">
        <v>9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31"/>
      <c r="N10" s="115" t="s">
        <v>10</v>
      </c>
      <c r="P10" s="13"/>
    </row>
    <row r="11" spans="1:16" ht="15" customHeight="1" x14ac:dyDescent="0.25">
      <c r="A11" s="160" t="s">
        <v>11</v>
      </c>
      <c r="B11" s="135">
        <f>B6+B7-B8+B9-B10</f>
        <v>27568.283930000016</v>
      </c>
      <c r="C11" s="135">
        <f>C6+C7-C8+C9-C10</f>
        <v>25612.500240000005</v>
      </c>
      <c r="D11" s="135">
        <f t="shared" ref="D11:G11" si="0">D6+D7-D8+D9-D10</f>
        <v>25696.780210000001</v>
      </c>
      <c r="E11" s="135">
        <f t="shared" si="0"/>
        <v>28523.006699999994</v>
      </c>
      <c r="F11" s="135">
        <f t="shared" si="0"/>
        <v>24024.462910000009</v>
      </c>
      <c r="G11" s="135">
        <f t="shared" si="0"/>
        <v>24399</v>
      </c>
      <c r="H11" s="135">
        <f>H6+H7-H8+H9-H10</f>
        <v>24836.54106</v>
      </c>
      <c r="I11" s="135">
        <f t="shared" ref="I11:M11" si="1">I6+I7-I8+I9-I10</f>
        <v>22748.811669999999</v>
      </c>
      <c r="J11" s="135">
        <f t="shared" si="1"/>
        <v>19046.775480000004</v>
      </c>
      <c r="K11" s="135">
        <f t="shared" si="1"/>
        <v>18851.465450000003</v>
      </c>
      <c r="L11" s="135">
        <f t="shared" si="1"/>
        <v>19612.809160000001</v>
      </c>
      <c r="M11" s="197">
        <f t="shared" si="1"/>
        <v>19151.410539999997</v>
      </c>
      <c r="N11" s="198" t="s">
        <v>12</v>
      </c>
      <c r="P11" s="13"/>
    </row>
    <row r="12" spans="1:16" ht="15" customHeight="1" x14ac:dyDescent="0.25">
      <c r="A12" s="160" t="s">
        <v>13</v>
      </c>
      <c r="B12" s="138">
        <f>SUM(B13:B21)</f>
        <v>51428.74773000001</v>
      </c>
      <c r="C12" s="138">
        <f>SUM(C13:C21)</f>
        <v>46169.744280000006</v>
      </c>
      <c r="D12" s="138">
        <f t="shared" ref="D12:G12" si="2">SUM(D13:D21)</f>
        <v>43008.920759999994</v>
      </c>
      <c r="E12" s="138">
        <f t="shared" si="2"/>
        <v>44034.034340000006</v>
      </c>
      <c r="F12" s="138">
        <f t="shared" si="2"/>
        <v>40504.310420000002</v>
      </c>
      <c r="G12" s="138">
        <f t="shared" si="2"/>
        <v>37289</v>
      </c>
      <c r="H12" s="138">
        <f>SUM(H13:H21)</f>
        <v>38321.961839999996</v>
      </c>
      <c r="I12" s="138">
        <f t="shared" ref="I12:M12" si="3">SUM(I13:I21)</f>
        <v>30730.883830000002</v>
      </c>
      <c r="J12" s="138">
        <f t="shared" si="3"/>
        <v>3758.9484400000001</v>
      </c>
      <c r="K12" s="138">
        <f t="shared" si="3"/>
        <v>811.6321999999999</v>
      </c>
      <c r="L12" s="138">
        <f t="shared" si="3"/>
        <v>905.43975</v>
      </c>
      <c r="M12" s="200">
        <f t="shared" si="3"/>
        <v>1083.4180899999999</v>
      </c>
      <c r="N12" s="198" t="s">
        <v>14</v>
      </c>
      <c r="P12" s="13"/>
    </row>
    <row r="13" spans="1:16" ht="12" customHeight="1" x14ac:dyDescent="0.25">
      <c r="A13" s="118" t="s">
        <v>15</v>
      </c>
      <c r="B13" s="153">
        <v>202.67816999999999</v>
      </c>
      <c r="C13" s="153">
        <v>155.01282999999998</v>
      </c>
      <c r="D13" s="153">
        <v>190.62116999999998</v>
      </c>
      <c r="E13" s="153">
        <v>246.92735999999996</v>
      </c>
      <c r="F13" s="153">
        <v>209.67122999999998</v>
      </c>
      <c r="G13" s="153">
        <v>372</v>
      </c>
      <c r="H13" s="153">
        <v>335.54630999999995</v>
      </c>
      <c r="I13" s="153">
        <v>246</v>
      </c>
      <c r="J13" s="153">
        <v>193.63541999999998</v>
      </c>
      <c r="K13" s="153">
        <v>185.11514</v>
      </c>
      <c r="L13" s="153">
        <v>217.58865999999998</v>
      </c>
      <c r="M13" s="131">
        <v>333.65737999999999</v>
      </c>
      <c r="N13" s="119" t="s">
        <v>16</v>
      </c>
      <c r="P13" s="13"/>
    </row>
    <row r="14" spans="1:16" ht="12" customHeight="1" x14ac:dyDescent="0.25">
      <c r="A14" s="120" t="s">
        <v>78</v>
      </c>
      <c r="B14" s="153"/>
      <c r="C14" s="153"/>
      <c r="D14" s="153"/>
      <c r="E14" s="153"/>
      <c r="F14" s="153"/>
      <c r="G14" s="153"/>
      <c r="H14" s="153">
        <v>19.693099999999998</v>
      </c>
      <c r="I14" s="153">
        <v>4.8228</v>
      </c>
      <c r="J14" s="153"/>
      <c r="K14" s="153">
        <v>4.8228</v>
      </c>
      <c r="L14" s="153"/>
      <c r="M14" s="131"/>
      <c r="N14" s="117" t="s">
        <v>17</v>
      </c>
      <c r="P14" s="13"/>
    </row>
    <row r="15" spans="1:16" ht="12" customHeight="1" x14ac:dyDescent="0.25">
      <c r="A15" s="118" t="s">
        <v>18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31"/>
      <c r="N15" s="119" t="s">
        <v>19</v>
      </c>
      <c r="P15" s="13"/>
    </row>
    <row r="16" spans="1:16" ht="12" customHeight="1" x14ac:dyDescent="0.25">
      <c r="A16" s="118" t="s">
        <v>20</v>
      </c>
      <c r="B16" s="153">
        <v>1361.9587200000001</v>
      </c>
      <c r="C16" s="153">
        <v>1212.1705899999999</v>
      </c>
      <c r="D16" s="153">
        <v>1147.62545</v>
      </c>
      <c r="E16" s="153">
        <v>898.56801999999993</v>
      </c>
      <c r="F16" s="153">
        <v>852.38970999999992</v>
      </c>
      <c r="G16" s="153">
        <v>625</v>
      </c>
      <c r="H16" s="153">
        <v>575.48060999999996</v>
      </c>
      <c r="I16" s="153">
        <v>301.30442999999997</v>
      </c>
      <c r="J16" s="153">
        <v>44.048239999999993</v>
      </c>
      <c r="K16" s="153">
        <v>62.616019999999992</v>
      </c>
      <c r="L16" s="153">
        <v>76.803089999999997</v>
      </c>
      <c r="M16" s="131">
        <v>60.646709999999992</v>
      </c>
      <c r="N16" s="119" t="s">
        <v>21</v>
      </c>
      <c r="P16" s="13"/>
    </row>
    <row r="17" spans="1:16" ht="12" customHeight="1" x14ac:dyDescent="0.25">
      <c r="A17" s="118" t="s">
        <v>22</v>
      </c>
      <c r="B17" s="153">
        <v>49823.416240000006</v>
      </c>
      <c r="C17" s="153">
        <v>44757.880100000002</v>
      </c>
      <c r="D17" s="153">
        <v>41622.268579999996</v>
      </c>
      <c r="E17" s="153">
        <v>42833.709760000005</v>
      </c>
      <c r="F17" s="153">
        <v>39367.986440000001</v>
      </c>
      <c r="G17" s="153">
        <v>36199</v>
      </c>
      <c r="H17" s="153">
        <v>37293.093139999997</v>
      </c>
      <c r="I17" s="153">
        <v>30084.555600000003</v>
      </c>
      <c r="J17" s="153">
        <v>3428.44254</v>
      </c>
      <c r="K17" s="153">
        <v>466.58363999999995</v>
      </c>
      <c r="L17" s="153">
        <v>519.72500000000002</v>
      </c>
      <c r="M17" s="131">
        <v>597.83299999999997</v>
      </c>
      <c r="N17" s="119" t="s">
        <v>23</v>
      </c>
      <c r="P17" s="13"/>
    </row>
    <row r="18" spans="1:16" ht="12" customHeight="1" x14ac:dyDescent="0.25">
      <c r="A18" s="118" t="s">
        <v>24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31"/>
      <c r="N18" s="119" t="s">
        <v>25</v>
      </c>
      <c r="P18" s="13"/>
    </row>
    <row r="19" spans="1:16" ht="12" customHeight="1" x14ac:dyDescent="0.25">
      <c r="A19" s="118" t="s">
        <v>26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31"/>
      <c r="N19" s="119" t="s">
        <v>27</v>
      </c>
      <c r="P19" s="13"/>
    </row>
    <row r="20" spans="1:16" ht="12" customHeight="1" x14ac:dyDescent="0.25">
      <c r="A20" s="118" t="s">
        <v>28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31"/>
      <c r="N20" s="119" t="s">
        <v>29</v>
      </c>
      <c r="P20" s="13"/>
    </row>
    <row r="21" spans="1:16" ht="12" customHeight="1" x14ac:dyDescent="0.25">
      <c r="A21" s="118" t="s">
        <v>73</v>
      </c>
      <c r="B21" s="153">
        <v>40.694600000000001</v>
      </c>
      <c r="C21" s="153">
        <v>44.680759999999999</v>
      </c>
      <c r="D21" s="153">
        <v>48.405559999999994</v>
      </c>
      <c r="E21" s="153">
        <v>54.8292</v>
      </c>
      <c r="F21" s="153">
        <v>74.26303999999999</v>
      </c>
      <c r="G21" s="153">
        <v>93</v>
      </c>
      <c r="H21" s="153">
        <v>98.148679999999999</v>
      </c>
      <c r="I21" s="153">
        <v>94.200999999999993</v>
      </c>
      <c r="J21" s="153">
        <v>92.822239999999994</v>
      </c>
      <c r="K21" s="153">
        <v>92.494599999999991</v>
      </c>
      <c r="L21" s="153">
        <v>91.322999999999993</v>
      </c>
      <c r="M21" s="131">
        <v>91.280999999999992</v>
      </c>
      <c r="N21" s="119" t="s">
        <v>76</v>
      </c>
      <c r="P21" s="13"/>
    </row>
    <row r="22" spans="1:16" ht="21" customHeight="1" x14ac:dyDescent="0.25">
      <c r="A22" s="160" t="s">
        <v>32</v>
      </c>
      <c r="B22" s="140">
        <f>SUM(B23:B31)</f>
        <v>48373.751780000006</v>
      </c>
      <c r="C22" s="140">
        <f>SUM(C23:C31)</f>
        <v>43061.152490000008</v>
      </c>
      <c r="D22" s="140">
        <f t="shared" ref="D22:G22" si="4">SUM(D23:D31)</f>
        <v>40887.789309999993</v>
      </c>
      <c r="E22" s="140">
        <f t="shared" si="4"/>
        <v>41760.700250000002</v>
      </c>
      <c r="F22" s="140">
        <f t="shared" si="4"/>
        <v>38828.572679999997</v>
      </c>
      <c r="G22" s="140">
        <f t="shared" si="4"/>
        <v>34965</v>
      </c>
      <c r="H22" s="140">
        <f>SUM(H23:H31)</f>
        <v>36548.991899999994</v>
      </c>
      <c r="I22" s="140">
        <f t="shared" ref="I22:M22" si="5">SUM(I23:I31)</f>
        <v>29711.341509999998</v>
      </c>
      <c r="J22" s="140">
        <f t="shared" si="5"/>
        <v>3146.0283299999992</v>
      </c>
      <c r="K22" s="140">
        <f t="shared" si="5"/>
        <v>525.0924</v>
      </c>
      <c r="L22" s="140">
        <f t="shared" si="5"/>
        <v>506.07780000000002</v>
      </c>
      <c r="M22" s="158">
        <f t="shared" si="5"/>
        <v>545.23259999999993</v>
      </c>
      <c r="N22" s="198" t="s">
        <v>33</v>
      </c>
      <c r="P22" s="13"/>
    </row>
    <row r="23" spans="1:16" ht="12" customHeight="1" x14ac:dyDescent="0.25">
      <c r="A23" s="118" t="s">
        <v>15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31"/>
      <c r="N23" s="119" t="s">
        <v>16</v>
      </c>
      <c r="P23" s="13"/>
    </row>
    <row r="24" spans="1:16" ht="12" customHeight="1" x14ac:dyDescent="0.25">
      <c r="A24" s="120" t="s">
        <v>78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31"/>
      <c r="N24" s="117" t="s">
        <v>34</v>
      </c>
      <c r="P24" s="13"/>
    </row>
    <row r="25" spans="1:16" ht="12" customHeight="1" x14ac:dyDescent="0.25">
      <c r="A25" s="118" t="s">
        <v>18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31"/>
      <c r="N25" s="119" t="s">
        <v>19</v>
      </c>
      <c r="P25" s="13"/>
    </row>
    <row r="26" spans="1:16" ht="12" customHeight="1" x14ac:dyDescent="0.25">
      <c r="A26" s="118" t="s">
        <v>20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31"/>
      <c r="N26" s="119" t="s">
        <v>21</v>
      </c>
      <c r="P26" s="13"/>
    </row>
    <row r="27" spans="1:16" ht="12" customHeight="1" x14ac:dyDescent="0.25">
      <c r="A27" s="118" t="s">
        <v>35</v>
      </c>
      <c r="B27" s="153">
        <v>48334.751780000006</v>
      </c>
      <c r="C27" s="153">
        <v>43018.138490000005</v>
      </c>
      <c r="D27" s="153">
        <v>40839.750309999996</v>
      </c>
      <c r="E27" s="153">
        <v>41707.395049999999</v>
      </c>
      <c r="F27" s="153">
        <v>38756.011679999996</v>
      </c>
      <c r="G27" s="153">
        <v>34875</v>
      </c>
      <c r="H27" s="153">
        <v>36453.275699999991</v>
      </c>
      <c r="I27" s="153">
        <v>29619.484509999998</v>
      </c>
      <c r="J27" s="153">
        <v>3050.5533299999993</v>
      </c>
      <c r="K27" s="153">
        <v>430.5018</v>
      </c>
      <c r="L27" s="153">
        <v>415.22579999999999</v>
      </c>
      <c r="M27" s="131">
        <v>455.50619999999998</v>
      </c>
      <c r="N27" s="119" t="s">
        <v>23</v>
      </c>
      <c r="P27" s="13"/>
    </row>
    <row r="28" spans="1:16" ht="12" customHeight="1" x14ac:dyDescent="0.25">
      <c r="A28" s="118" t="s">
        <v>24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31"/>
      <c r="N28" s="119" t="s">
        <v>25</v>
      </c>
      <c r="P28" s="13"/>
    </row>
    <row r="29" spans="1:16" ht="12" customHeight="1" x14ac:dyDescent="0.25">
      <c r="A29" s="118" t="s">
        <v>36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31"/>
      <c r="N29" s="119" t="s">
        <v>27</v>
      </c>
      <c r="P29" s="13"/>
    </row>
    <row r="30" spans="1:16" ht="12" customHeight="1" x14ac:dyDescent="0.25">
      <c r="A30" s="118" t="s">
        <v>28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31"/>
      <c r="N30" s="119" t="s">
        <v>29</v>
      </c>
      <c r="P30" s="13"/>
    </row>
    <row r="31" spans="1:16" ht="12" customHeight="1" x14ac:dyDescent="0.25">
      <c r="A31" s="118" t="s">
        <v>73</v>
      </c>
      <c r="B31" s="153">
        <v>39</v>
      </c>
      <c r="C31" s="153">
        <v>43.014000000000003</v>
      </c>
      <c r="D31" s="153">
        <v>48.039000000000001</v>
      </c>
      <c r="E31" s="153">
        <v>53.305199999999999</v>
      </c>
      <c r="F31" s="153">
        <v>72.560999999999993</v>
      </c>
      <c r="G31" s="153">
        <v>90</v>
      </c>
      <c r="H31" s="153">
        <v>95.716200000000001</v>
      </c>
      <c r="I31" s="153">
        <v>91.856999999999999</v>
      </c>
      <c r="J31" s="153">
        <v>95.474999999999994</v>
      </c>
      <c r="K31" s="153">
        <v>94.590599999999995</v>
      </c>
      <c r="L31" s="153">
        <v>90.852000000000004</v>
      </c>
      <c r="M31" s="131">
        <v>89.726399999999998</v>
      </c>
      <c r="N31" s="119" t="s">
        <v>76</v>
      </c>
      <c r="P31" s="13"/>
    </row>
    <row r="32" spans="1:16" ht="15" customHeight="1" x14ac:dyDescent="0.25">
      <c r="A32" s="161" t="s">
        <v>37</v>
      </c>
      <c r="B32" s="143">
        <f>B33+B34+B35</f>
        <v>0</v>
      </c>
      <c r="C32" s="143">
        <f>C33+C34+C35</f>
        <v>0</v>
      </c>
      <c r="D32" s="143">
        <f t="shared" ref="D32:G32" si="6">D33+D34+D35</f>
        <v>0</v>
      </c>
      <c r="E32" s="143">
        <f t="shared" si="6"/>
        <v>0</v>
      </c>
      <c r="F32" s="143">
        <f t="shared" si="6"/>
        <v>0</v>
      </c>
      <c r="G32" s="143">
        <f t="shared" si="6"/>
        <v>0</v>
      </c>
      <c r="H32" s="143">
        <f>H33+H34+H35</f>
        <v>0</v>
      </c>
      <c r="I32" s="143">
        <f t="shared" ref="I32:M32" si="7">I33+I34+I35</f>
        <v>0</v>
      </c>
      <c r="J32" s="143">
        <f t="shared" si="7"/>
        <v>0</v>
      </c>
      <c r="K32" s="143">
        <f t="shared" si="7"/>
        <v>0</v>
      </c>
      <c r="L32" s="143">
        <f t="shared" si="7"/>
        <v>0</v>
      </c>
      <c r="M32" s="203">
        <f t="shared" si="7"/>
        <v>0</v>
      </c>
      <c r="N32" s="204" t="s">
        <v>38</v>
      </c>
      <c r="P32" s="13"/>
    </row>
    <row r="33" spans="1:16" ht="12" customHeight="1" x14ac:dyDescent="0.25">
      <c r="A33" s="116" t="s">
        <v>41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31"/>
      <c r="N33" s="117" t="s">
        <v>42</v>
      </c>
      <c r="P33" s="13"/>
    </row>
    <row r="34" spans="1:16" ht="12" customHeight="1" x14ac:dyDescent="0.25">
      <c r="A34" s="120" t="s">
        <v>39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1"/>
      <c r="N34" s="117" t="s">
        <v>40</v>
      </c>
      <c r="P34" s="13"/>
    </row>
    <row r="35" spans="1:16" ht="12" customHeight="1" x14ac:dyDescent="0.25">
      <c r="A35" s="116" t="s">
        <v>43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1"/>
      <c r="N35" s="117" t="s">
        <v>44</v>
      </c>
      <c r="P35" s="13"/>
    </row>
    <row r="36" spans="1:16" ht="24.95" customHeight="1" x14ac:dyDescent="0.25">
      <c r="A36" s="162" t="s">
        <v>45</v>
      </c>
      <c r="B36" s="369">
        <f>SUM(B37:B45)</f>
        <v>6391.6862099999998</v>
      </c>
      <c r="C36" s="369">
        <f>SUM(C37:C45)</f>
        <v>5836.2440200000001</v>
      </c>
      <c r="D36" s="369">
        <f t="shared" ref="D36:G36" si="8">SUM(D37:D45)</f>
        <v>5164.4419200000002</v>
      </c>
      <c r="E36" s="369">
        <f t="shared" si="8"/>
        <v>4951.9034599999995</v>
      </c>
      <c r="F36" s="369">
        <f t="shared" si="8"/>
        <v>4994.8492799999995</v>
      </c>
      <c r="G36" s="369">
        <f t="shared" si="8"/>
        <v>4738</v>
      </c>
      <c r="H36" s="369">
        <f>SUM(H37:H45)</f>
        <v>4950.9187699999993</v>
      </c>
      <c r="I36" s="369">
        <f t="shared" ref="I36:M36" si="9">SUM(I37:I45)</f>
        <v>4311.5154400000001</v>
      </c>
      <c r="J36" s="369">
        <f t="shared" si="9"/>
        <v>1423.6400899999999</v>
      </c>
      <c r="K36" s="369">
        <f t="shared" si="9"/>
        <v>1009.86493</v>
      </c>
      <c r="L36" s="369">
        <f t="shared" si="9"/>
        <v>997.65285999999992</v>
      </c>
      <c r="M36" s="371">
        <f t="shared" si="9"/>
        <v>1127.4680799999999</v>
      </c>
      <c r="N36" s="204" t="s">
        <v>46</v>
      </c>
      <c r="P36" s="13"/>
    </row>
    <row r="37" spans="1:16" ht="12" customHeight="1" x14ac:dyDescent="0.25">
      <c r="A37" s="118" t="s">
        <v>47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31"/>
      <c r="N37" s="119" t="s">
        <v>48</v>
      </c>
      <c r="P37" s="13"/>
    </row>
    <row r="38" spans="1:16" ht="12" customHeight="1" x14ac:dyDescent="0.25">
      <c r="A38" s="118" t="s">
        <v>15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31"/>
      <c r="N38" s="119" t="s">
        <v>16</v>
      </c>
      <c r="P38" s="13"/>
    </row>
    <row r="39" spans="1:16" ht="12" customHeight="1" x14ac:dyDescent="0.25">
      <c r="A39" s="120" t="s">
        <v>78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31"/>
      <c r="N39" s="117" t="s">
        <v>34</v>
      </c>
      <c r="P39" s="13"/>
    </row>
    <row r="40" spans="1:16" ht="12" customHeight="1" x14ac:dyDescent="0.25">
      <c r="A40" s="118" t="s">
        <v>18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31"/>
      <c r="N40" s="119" t="s">
        <v>19</v>
      </c>
      <c r="P40" s="13"/>
    </row>
    <row r="41" spans="1:16" ht="12" customHeight="1" x14ac:dyDescent="0.25">
      <c r="A41" s="118" t="s">
        <v>20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31"/>
      <c r="N41" s="119" t="s">
        <v>21</v>
      </c>
      <c r="P41" s="13"/>
    </row>
    <row r="42" spans="1:16" ht="12" customHeight="1" x14ac:dyDescent="0.25">
      <c r="A42" s="118" t="s">
        <v>35</v>
      </c>
      <c r="B42" s="153">
        <v>5653.8282499999996</v>
      </c>
      <c r="C42" s="153">
        <v>5017.70687</v>
      </c>
      <c r="D42" s="153">
        <v>4270.1372300000003</v>
      </c>
      <c r="E42" s="153">
        <v>3977.0904199999995</v>
      </c>
      <c r="F42" s="153">
        <v>3946.8312999999998</v>
      </c>
      <c r="G42" s="153">
        <v>3649</v>
      </c>
      <c r="H42" s="153">
        <v>3928.1851099999994</v>
      </c>
      <c r="I42" s="153">
        <v>3242.7831099999999</v>
      </c>
      <c r="J42" s="153">
        <v>435.62965999999994</v>
      </c>
      <c r="K42" s="153">
        <v>28.816229999999997</v>
      </c>
      <c r="L42" s="153">
        <v>13.101939999999999</v>
      </c>
      <c r="M42" s="131">
        <v>55.703339999999997</v>
      </c>
      <c r="N42" s="119" t="s">
        <v>23</v>
      </c>
      <c r="P42" s="13"/>
    </row>
    <row r="43" spans="1:16" ht="12" customHeight="1" x14ac:dyDescent="0.25">
      <c r="A43" s="118" t="s">
        <v>26</v>
      </c>
      <c r="B43" s="153">
        <v>737.85795999999993</v>
      </c>
      <c r="C43" s="153">
        <v>818.53715</v>
      </c>
      <c r="D43" s="153">
        <v>894.30468999999994</v>
      </c>
      <c r="E43" s="153">
        <v>974.81304</v>
      </c>
      <c r="F43" s="153">
        <v>1048.0179799999999</v>
      </c>
      <c r="G43" s="153">
        <v>1089</v>
      </c>
      <c r="H43" s="153">
        <v>1022.73366</v>
      </c>
      <c r="I43" s="153">
        <v>1068.73233</v>
      </c>
      <c r="J43" s="153">
        <v>988.01042999999993</v>
      </c>
      <c r="K43" s="153">
        <v>981.04869999999994</v>
      </c>
      <c r="L43" s="153">
        <v>984.55091999999991</v>
      </c>
      <c r="M43" s="131">
        <v>1071.7647399999998</v>
      </c>
      <c r="N43" s="119" t="s">
        <v>27</v>
      </c>
      <c r="P43" s="13"/>
    </row>
    <row r="44" spans="1:16" ht="12" customHeight="1" x14ac:dyDescent="0.25">
      <c r="A44" s="118" t="s">
        <v>28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31"/>
      <c r="N44" s="119" t="s">
        <v>29</v>
      </c>
      <c r="P44" s="13"/>
    </row>
    <row r="45" spans="1:16" ht="12" customHeight="1" x14ac:dyDescent="0.25">
      <c r="A45" s="118" t="s">
        <v>73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31"/>
      <c r="N45" s="119" t="s">
        <v>76</v>
      </c>
      <c r="P45" s="13"/>
    </row>
    <row r="46" spans="1:16" ht="14.25" customHeight="1" x14ac:dyDescent="0.25">
      <c r="A46" s="161" t="s">
        <v>49</v>
      </c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65"/>
      <c r="N46" s="209" t="s">
        <v>50</v>
      </c>
      <c r="P46" s="13"/>
    </row>
    <row r="47" spans="1:16" ht="24.95" customHeight="1" x14ac:dyDescent="0.25">
      <c r="A47" s="162" t="s">
        <v>51</v>
      </c>
      <c r="B47" s="369">
        <f t="shared" ref="B47:F47" si="10">B11-B12+B22+B32-B36-B46</f>
        <v>18121.601770000012</v>
      </c>
      <c r="C47" s="369">
        <f t="shared" si="10"/>
        <v>16667.664430000004</v>
      </c>
      <c r="D47" s="369">
        <f t="shared" si="10"/>
        <v>18411.206839999999</v>
      </c>
      <c r="E47" s="369">
        <f t="shared" si="10"/>
        <v>21297.769149999993</v>
      </c>
      <c r="F47" s="369">
        <f t="shared" si="10"/>
        <v>17353.875890000007</v>
      </c>
      <c r="G47" s="369">
        <f t="shared" ref="G47" si="11">G11-G12+G22+G32-G36-G46</f>
        <v>17337</v>
      </c>
      <c r="H47" s="369">
        <f>H11-H12+H22+H32-H36-H46</f>
        <v>18112.652349999997</v>
      </c>
      <c r="I47" s="369">
        <f t="shared" ref="I47:M47" si="12">I11-I12+I22+I32-I36-I46</f>
        <v>17417.753909999996</v>
      </c>
      <c r="J47" s="369">
        <f t="shared" si="12"/>
        <v>17010.215280000004</v>
      </c>
      <c r="K47" s="369">
        <f t="shared" si="12"/>
        <v>17555.060720000005</v>
      </c>
      <c r="L47" s="369">
        <f t="shared" si="12"/>
        <v>18215.79435</v>
      </c>
      <c r="M47" s="371">
        <f t="shared" si="12"/>
        <v>17485.756969999999</v>
      </c>
      <c r="N47" s="204" t="s">
        <v>52</v>
      </c>
      <c r="P47" s="13"/>
    </row>
    <row r="48" spans="1:16" ht="15" customHeight="1" x14ac:dyDescent="0.25">
      <c r="A48" s="161" t="s">
        <v>53</v>
      </c>
      <c r="B48" s="369">
        <f t="shared" ref="B48:F48" si="13">B49+B51</f>
        <v>18121.864089999999</v>
      </c>
      <c r="C48" s="369">
        <f t="shared" si="13"/>
        <v>16667.667829999999</v>
      </c>
      <c r="D48" s="369">
        <f t="shared" si="13"/>
        <v>18411.206840000003</v>
      </c>
      <c r="E48" s="369">
        <f t="shared" si="13"/>
        <v>21297.76915</v>
      </c>
      <c r="F48" s="369">
        <f t="shared" si="13"/>
        <v>17353.875889999999</v>
      </c>
      <c r="G48" s="369">
        <f t="shared" ref="G48" si="14">G49+G51</f>
        <v>17337</v>
      </c>
      <c r="H48" s="369">
        <f>H49+H51</f>
        <v>18112.524239999999</v>
      </c>
      <c r="I48" s="369">
        <f t="shared" ref="I48:M48" si="15">I49+I51</f>
        <v>17417.95205</v>
      </c>
      <c r="J48" s="369">
        <f t="shared" si="15"/>
        <v>17010.189140000002</v>
      </c>
      <c r="K48" s="369">
        <f t="shared" si="15"/>
        <v>17555.060720000001</v>
      </c>
      <c r="L48" s="369">
        <f t="shared" si="15"/>
        <v>18215.79435</v>
      </c>
      <c r="M48" s="371">
        <f t="shared" si="15"/>
        <v>17485.116470000001</v>
      </c>
      <c r="N48" s="209" t="s">
        <v>54</v>
      </c>
      <c r="P48" s="13"/>
    </row>
    <row r="49" spans="1:16" ht="24.95" customHeight="1" x14ac:dyDescent="0.25">
      <c r="A49" s="162" t="s">
        <v>55</v>
      </c>
      <c r="B49" s="150">
        <v>1455</v>
      </c>
      <c r="C49" s="150">
        <v>1089.8483200000001</v>
      </c>
      <c r="D49" s="150">
        <v>1418.0067199999999</v>
      </c>
      <c r="E49" s="150">
        <v>1069.2698</v>
      </c>
      <c r="F49" s="150">
        <v>884.27912000000003</v>
      </c>
      <c r="G49" s="150">
        <v>523</v>
      </c>
      <c r="H49" s="150">
        <v>859.80484000000001</v>
      </c>
      <c r="I49" s="150">
        <v>1411.5984400000002</v>
      </c>
      <c r="J49" s="150">
        <v>749.50760000000002</v>
      </c>
      <c r="K49" s="150">
        <v>1449.6741999999999</v>
      </c>
      <c r="L49" s="150">
        <v>1141.6681600000002</v>
      </c>
      <c r="M49" s="159">
        <v>824.48667999999998</v>
      </c>
      <c r="N49" s="204" t="s">
        <v>56</v>
      </c>
      <c r="P49" s="13"/>
    </row>
    <row r="50" spans="1:16" ht="12" customHeight="1" x14ac:dyDescent="0.25">
      <c r="A50" s="163" t="s">
        <v>57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31"/>
      <c r="N50" s="194" t="s">
        <v>58</v>
      </c>
      <c r="P50" s="13"/>
    </row>
    <row r="51" spans="1:16" ht="20.100000000000001" customHeight="1" x14ac:dyDescent="0.25">
      <c r="A51" s="162" t="s">
        <v>59</v>
      </c>
      <c r="B51" s="140">
        <f>SUM(B52:B57)</f>
        <v>16666.864089999999</v>
      </c>
      <c r="C51" s="140">
        <f>SUM(C52:C57)</f>
        <v>15577.819509999999</v>
      </c>
      <c r="D51" s="140">
        <f t="shared" ref="D51:G51" si="16">SUM(D52:D57)</f>
        <v>16993.200120000001</v>
      </c>
      <c r="E51" s="140">
        <f t="shared" si="16"/>
        <v>20228.499350000002</v>
      </c>
      <c r="F51" s="140">
        <f t="shared" si="16"/>
        <v>16469.59677</v>
      </c>
      <c r="G51" s="140">
        <f t="shared" si="16"/>
        <v>16814</v>
      </c>
      <c r="H51" s="140">
        <f>SUM(H52:H57)</f>
        <v>17252.719399999998</v>
      </c>
      <c r="I51" s="140">
        <f t="shared" ref="I51:M51" si="17">SUM(I52:I57)</f>
        <v>16006.35361</v>
      </c>
      <c r="J51" s="140">
        <f t="shared" si="17"/>
        <v>16260.681540000001</v>
      </c>
      <c r="K51" s="140">
        <f t="shared" si="17"/>
        <v>16105.38652</v>
      </c>
      <c r="L51" s="140">
        <f t="shared" si="17"/>
        <v>17074.126189999999</v>
      </c>
      <c r="M51" s="158">
        <f t="shared" si="17"/>
        <v>16660.629789999999</v>
      </c>
      <c r="N51" s="204" t="s">
        <v>60</v>
      </c>
      <c r="P51" s="13"/>
    </row>
    <row r="52" spans="1:16" ht="12" customHeight="1" x14ac:dyDescent="0.25">
      <c r="A52" s="118" t="s">
        <v>61</v>
      </c>
      <c r="B52" s="123">
        <v>3016</v>
      </c>
      <c r="C52" s="123">
        <v>2172.6286500000001</v>
      </c>
      <c r="D52" s="123">
        <v>1613.4190399999998</v>
      </c>
      <c r="E52" s="123">
        <v>1582.13429</v>
      </c>
      <c r="F52" s="123">
        <v>1637.4653999999998</v>
      </c>
      <c r="G52" s="123">
        <v>1666</v>
      </c>
      <c r="H52" s="123">
        <v>1533.5006699999999</v>
      </c>
      <c r="I52" s="123">
        <v>1494.1838600000001</v>
      </c>
      <c r="J52" s="123">
        <v>1412.2201600000003</v>
      </c>
      <c r="K52" s="123">
        <v>1377.2350299999998</v>
      </c>
      <c r="L52" s="123">
        <v>1338.7744199999997</v>
      </c>
      <c r="M52" s="10">
        <v>1279.3456199999998</v>
      </c>
      <c r="N52" s="119" t="s">
        <v>62</v>
      </c>
      <c r="P52" s="13"/>
    </row>
    <row r="53" spans="1:16" ht="12" customHeight="1" x14ac:dyDescent="0.25">
      <c r="A53" s="81" t="s">
        <v>63</v>
      </c>
      <c r="B53" s="153">
        <v>461.154</v>
      </c>
      <c r="C53" s="153">
        <v>508.79473000000002</v>
      </c>
      <c r="D53" s="153">
        <v>600.27581999999995</v>
      </c>
      <c r="E53" s="153">
        <v>539.30166999999994</v>
      </c>
      <c r="F53" s="153">
        <v>570.51374999999996</v>
      </c>
      <c r="G53" s="30">
        <v>655</v>
      </c>
      <c r="H53" s="153">
        <v>561.08330999999998</v>
      </c>
      <c r="I53" s="153">
        <v>496.49612999999999</v>
      </c>
      <c r="J53" s="153">
        <v>420.26914999999997</v>
      </c>
      <c r="K53" s="153">
        <v>440.50992999999994</v>
      </c>
      <c r="L53" s="30">
        <v>496.03442000000001</v>
      </c>
      <c r="M53" s="9">
        <v>465.60255999999998</v>
      </c>
      <c r="N53" s="83" t="s">
        <v>64</v>
      </c>
      <c r="P53" s="13"/>
    </row>
    <row r="54" spans="1:16" ht="12" customHeight="1" x14ac:dyDescent="0.25">
      <c r="A54" s="81" t="s">
        <v>65</v>
      </c>
      <c r="B54" s="153">
        <v>10856.97811</v>
      </c>
      <c r="C54" s="153">
        <v>10297.488949999999</v>
      </c>
      <c r="D54" s="153">
        <v>11621.064549999999</v>
      </c>
      <c r="E54" s="153">
        <v>14279.12868</v>
      </c>
      <c r="F54" s="153">
        <v>10950.962729999999</v>
      </c>
      <c r="G54" s="30">
        <v>12351</v>
      </c>
      <c r="H54" s="153">
        <v>13449.22027</v>
      </c>
      <c r="I54" s="153">
        <v>12406.073279999999</v>
      </c>
      <c r="J54" s="153">
        <v>13298.713379999999</v>
      </c>
      <c r="K54" s="153">
        <v>13085.57674</v>
      </c>
      <c r="L54" s="30">
        <v>13980.64581</v>
      </c>
      <c r="M54" s="9">
        <v>13676.408370000001</v>
      </c>
      <c r="N54" s="83" t="s">
        <v>66</v>
      </c>
      <c r="P54" s="13"/>
    </row>
    <row r="55" spans="1:16" ht="12" customHeight="1" x14ac:dyDescent="0.25">
      <c r="A55" s="81" t="s">
        <v>67</v>
      </c>
      <c r="B55" s="153">
        <v>1295.32971</v>
      </c>
      <c r="C55" s="153">
        <v>1397.4111399999999</v>
      </c>
      <c r="D55" s="153">
        <v>1603.80765</v>
      </c>
      <c r="E55" s="153">
        <v>2078.39086</v>
      </c>
      <c r="F55" s="153">
        <v>1962.8114099999998</v>
      </c>
      <c r="G55" s="153">
        <v>1108</v>
      </c>
      <c r="H55" s="153">
        <v>644.80015000000003</v>
      </c>
      <c r="I55" s="153">
        <v>421.16658999999999</v>
      </c>
      <c r="J55" s="153">
        <v>251.09380999999999</v>
      </c>
      <c r="K55" s="153">
        <v>265.35041000000001</v>
      </c>
      <c r="L55" s="153">
        <v>269.02532000000002</v>
      </c>
      <c r="M55" s="131">
        <v>248.25909999999999</v>
      </c>
      <c r="N55" s="83" t="s">
        <v>68</v>
      </c>
      <c r="P55" s="13"/>
    </row>
    <row r="56" spans="1:16" ht="12" customHeight="1" x14ac:dyDescent="0.25">
      <c r="A56" s="81" t="s">
        <v>69</v>
      </c>
      <c r="B56" s="153">
        <v>198.11217999999997</v>
      </c>
      <c r="C56" s="153">
        <v>222.04229999999998</v>
      </c>
      <c r="D56" s="153">
        <v>405.87239999999997</v>
      </c>
      <c r="E56" s="153">
        <v>341.60337000000004</v>
      </c>
      <c r="F56" s="153">
        <v>396.47948999999994</v>
      </c>
      <c r="G56" s="153">
        <v>486</v>
      </c>
      <c r="H56" s="153">
        <v>587.10072999999988</v>
      </c>
      <c r="I56" s="153">
        <v>714.08076000000005</v>
      </c>
      <c r="J56" s="153">
        <v>552.90508999999997</v>
      </c>
      <c r="K56" s="153">
        <v>652.19247999999993</v>
      </c>
      <c r="L56" s="153">
        <v>626.54025000000001</v>
      </c>
      <c r="M56" s="131">
        <v>715.72115999999994</v>
      </c>
      <c r="N56" s="83" t="s">
        <v>70</v>
      </c>
      <c r="P56" s="13"/>
    </row>
    <row r="57" spans="1:16" ht="12" customHeight="1" x14ac:dyDescent="0.25">
      <c r="A57" s="81" t="s">
        <v>30</v>
      </c>
      <c r="B57" s="153">
        <v>839.29008999999996</v>
      </c>
      <c r="C57" s="153">
        <v>979.45374000000004</v>
      </c>
      <c r="D57" s="153">
        <v>1148.7606599999999</v>
      </c>
      <c r="E57" s="153">
        <v>1407.94048</v>
      </c>
      <c r="F57" s="153">
        <v>951.36398999999994</v>
      </c>
      <c r="G57" s="153">
        <v>548</v>
      </c>
      <c r="H57" s="153">
        <v>477.01427000000001</v>
      </c>
      <c r="I57" s="153">
        <v>474.35298999999998</v>
      </c>
      <c r="J57" s="153">
        <v>325.47994999999997</v>
      </c>
      <c r="K57" s="153">
        <v>284.52193</v>
      </c>
      <c r="L57" s="153">
        <v>363.10597000000001</v>
      </c>
      <c r="M57" s="131">
        <v>275.29298</v>
      </c>
      <c r="N57" s="83" t="s">
        <v>31</v>
      </c>
      <c r="P57" s="13"/>
    </row>
    <row r="58" spans="1:16" x14ac:dyDescent="0.25">
      <c r="A58" s="161" t="s">
        <v>71</v>
      </c>
      <c r="B58" s="140">
        <f t="shared" ref="B58:G58" si="18">B47-B48</f>
        <v>-0.26231999998708488</v>
      </c>
      <c r="C58" s="140">
        <f t="shared" si="18"/>
        <v>-3.3999999941443093E-3</v>
      </c>
      <c r="D58" s="140">
        <f t="shared" si="18"/>
        <v>0</v>
      </c>
      <c r="E58" s="140">
        <f t="shared" si="18"/>
        <v>0</v>
      </c>
      <c r="F58" s="140">
        <f t="shared" si="18"/>
        <v>0</v>
      </c>
      <c r="G58" s="140">
        <f t="shared" si="18"/>
        <v>0</v>
      </c>
      <c r="H58" s="140">
        <f>H47-H48</f>
        <v>0.12810999999783235</v>
      </c>
      <c r="I58" s="140">
        <f t="shared" ref="I58:M58" si="19">I47-I48</f>
        <v>-0.1981400000040594</v>
      </c>
      <c r="J58" s="140">
        <f t="shared" si="19"/>
        <v>2.61400000017602E-2</v>
      </c>
      <c r="K58" s="140">
        <f t="shared" si="19"/>
        <v>0</v>
      </c>
      <c r="L58" s="140">
        <f t="shared" si="19"/>
        <v>0</v>
      </c>
      <c r="M58" s="158">
        <f t="shared" si="19"/>
        <v>0.6404999999977008</v>
      </c>
      <c r="N58" s="209" t="s">
        <v>72</v>
      </c>
      <c r="P58" s="15"/>
    </row>
  </sheetData>
  <mergeCells count="3">
    <mergeCell ref="A1:N1"/>
    <mergeCell ref="B4:M4"/>
    <mergeCell ref="A2:N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120" zoomScaleNormal="120" workbookViewId="0">
      <selection sqref="A1:H1"/>
    </sheetView>
  </sheetViews>
  <sheetFormatPr defaultRowHeight="15" x14ac:dyDescent="0.25"/>
  <cols>
    <col min="1" max="1" width="26.140625" customWidth="1"/>
    <col min="2" max="7" width="7.7109375" customWidth="1"/>
    <col min="8" max="8" width="27.28515625" customWidth="1"/>
    <col min="9" max="9" width="6.42578125" customWidth="1"/>
  </cols>
  <sheetData>
    <row r="1" spans="1:10" ht="13.5" customHeight="1" x14ac:dyDescent="0.25">
      <c r="A1" s="442" t="s">
        <v>285</v>
      </c>
      <c r="B1" s="442"/>
      <c r="C1" s="442"/>
      <c r="D1" s="442"/>
      <c r="E1" s="442"/>
      <c r="F1" s="442"/>
      <c r="G1" s="442"/>
      <c r="H1" s="442"/>
    </row>
    <row r="2" spans="1:10" ht="13.5" customHeight="1" x14ac:dyDescent="0.25">
      <c r="A2" s="442" t="s">
        <v>307</v>
      </c>
      <c r="B2" s="442"/>
      <c r="C2" s="442"/>
      <c r="D2" s="442"/>
      <c r="E2" s="442"/>
      <c r="F2" s="442"/>
      <c r="G2" s="442"/>
      <c r="H2" s="442"/>
    </row>
    <row r="3" spans="1:10" ht="12.75" customHeight="1" x14ac:dyDescent="0.25">
      <c r="A3" s="1" t="s">
        <v>303</v>
      </c>
      <c r="B3" s="1"/>
      <c r="C3" s="4"/>
      <c r="D3" s="4"/>
      <c r="E3" s="4"/>
      <c r="F3" s="4"/>
      <c r="G3" s="4"/>
      <c r="H3" s="377" t="s">
        <v>0</v>
      </c>
    </row>
    <row r="4" spans="1:10" ht="33" customHeight="1" x14ac:dyDescent="0.25">
      <c r="A4" s="189"/>
      <c r="B4" s="458" t="s">
        <v>264</v>
      </c>
      <c r="C4" s="459"/>
      <c r="D4" s="459"/>
      <c r="E4" s="459"/>
      <c r="F4" s="459"/>
      <c r="G4" s="460"/>
      <c r="H4" s="190"/>
    </row>
    <row r="5" spans="1:10" ht="21" customHeight="1" x14ac:dyDescent="0.25">
      <c r="A5" s="191"/>
      <c r="B5" s="396">
        <v>2017</v>
      </c>
      <c r="C5" s="396">
        <v>2018</v>
      </c>
      <c r="D5" s="396">
        <v>2019</v>
      </c>
      <c r="E5" s="397">
        <v>2020</v>
      </c>
      <c r="F5" s="396">
        <v>2021</v>
      </c>
      <c r="G5" s="396">
        <v>2022</v>
      </c>
      <c r="H5" s="192"/>
    </row>
    <row r="6" spans="1:10" ht="12" customHeight="1" x14ac:dyDescent="0.25">
      <c r="A6" s="113" t="s">
        <v>1</v>
      </c>
      <c r="B6" s="335">
        <v>62.86</v>
      </c>
      <c r="C6" s="122">
        <v>97.497720000000001</v>
      </c>
      <c r="D6" s="122">
        <v>76.18956</v>
      </c>
      <c r="E6" s="122">
        <v>103.645</v>
      </c>
      <c r="F6" s="122">
        <v>98.972622000000001</v>
      </c>
      <c r="G6" s="11">
        <v>91.238501999999997</v>
      </c>
      <c r="H6" s="115" t="s">
        <v>2</v>
      </c>
      <c r="J6" s="14"/>
    </row>
    <row r="7" spans="1:10" ht="12" customHeight="1" x14ac:dyDescent="0.25">
      <c r="A7" s="113" t="s">
        <v>3</v>
      </c>
      <c r="B7" s="336"/>
      <c r="C7" s="17"/>
      <c r="D7" s="382"/>
      <c r="E7" s="382"/>
      <c r="F7" s="382"/>
      <c r="G7" s="358"/>
      <c r="H7" s="114" t="s">
        <v>4</v>
      </c>
      <c r="J7" s="15"/>
    </row>
    <row r="8" spans="1:10" ht="12" customHeight="1" x14ac:dyDescent="0.25">
      <c r="A8" s="113" t="s">
        <v>5</v>
      </c>
      <c r="B8" s="336"/>
      <c r="C8" s="17"/>
      <c r="D8" s="383"/>
      <c r="E8" s="383"/>
      <c r="F8" s="383"/>
      <c r="G8" s="359"/>
      <c r="H8" s="114" t="s">
        <v>6</v>
      </c>
      <c r="J8" s="15"/>
    </row>
    <row r="9" spans="1:10" ht="12" customHeight="1" x14ac:dyDescent="0.25">
      <c r="A9" s="113" t="s">
        <v>7</v>
      </c>
      <c r="B9" s="336"/>
      <c r="C9" s="17"/>
      <c r="D9" s="382"/>
      <c r="E9" s="382"/>
      <c r="F9" s="382"/>
      <c r="G9" s="358"/>
      <c r="H9" s="115" t="s">
        <v>8</v>
      </c>
      <c r="J9" s="15"/>
    </row>
    <row r="10" spans="1:10" ht="12" customHeight="1" x14ac:dyDescent="0.25">
      <c r="A10" s="113" t="s">
        <v>9</v>
      </c>
      <c r="B10" s="336"/>
      <c r="C10" s="17"/>
      <c r="D10" s="382"/>
      <c r="E10" s="382"/>
      <c r="F10" s="382"/>
      <c r="G10" s="358"/>
      <c r="H10" s="115" t="s">
        <v>10</v>
      </c>
      <c r="J10" s="15"/>
    </row>
    <row r="11" spans="1:10" ht="15.75" customHeight="1" x14ac:dyDescent="0.25">
      <c r="A11" s="160" t="s">
        <v>11</v>
      </c>
      <c r="B11" s="337">
        <f>B6+B7-B8+B9-B10</f>
        <v>62.86</v>
      </c>
      <c r="C11" s="129">
        <f>C6+C7-C8+C9-C10</f>
        <v>97.497720000000001</v>
      </c>
      <c r="D11" s="129">
        <f>D6+D7-D8+D9-D10</f>
        <v>76.18956</v>
      </c>
      <c r="E11" s="129">
        <f>E6+E7-E8+E9-E10</f>
        <v>103.645</v>
      </c>
      <c r="F11" s="129">
        <f>F6+F7-F8+F9-F10</f>
        <v>98.972622000000001</v>
      </c>
      <c r="G11" s="156">
        <f t="shared" ref="G11" si="0">G6+G7-G8+G9-G10</f>
        <v>91.238501999999997</v>
      </c>
      <c r="H11" s="198" t="s">
        <v>12</v>
      </c>
      <c r="J11" s="14"/>
    </row>
    <row r="12" spans="1:10" ht="15" customHeight="1" x14ac:dyDescent="0.25">
      <c r="A12" s="160" t="s">
        <v>13</v>
      </c>
      <c r="B12" s="337">
        <f>SUM(B13:B21)</f>
        <v>62.86</v>
      </c>
      <c r="C12" s="129">
        <f>SUM(C13:C21)</f>
        <v>97.497720000000001</v>
      </c>
      <c r="D12" s="129">
        <f>SUM(D13:D21)</f>
        <v>76.18956</v>
      </c>
      <c r="E12" s="129">
        <f>SUM(E13:E21)</f>
        <v>103.645</v>
      </c>
      <c r="F12" s="129">
        <f>SUM(F13:F21)</f>
        <v>49.396172</v>
      </c>
      <c r="G12" s="156">
        <f t="shared" ref="G12" si="1">SUM(G13:G21)</f>
        <v>45.359417999999998</v>
      </c>
      <c r="H12" s="198" t="s">
        <v>14</v>
      </c>
      <c r="J12" s="14"/>
    </row>
    <row r="13" spans="1:10" ht="12" customHeight="1" x14ac:dyDescent="0.25">
      <c r="A13" s="118" t="s">
        <v>15</v>
      </c>
      <c r="B13" s="336"/>
      <c r="C13" s="17"/>
      <c r="D13" s="384"/>
      <c r="E13" s="384"/>
      <c r="F13" s="384"/>
      <c r="G13" s="360"/>
      <c r="H13" s="119" t="s">
        <v>16</v>
      </c>
      <c r="J13" s="15"/>
    </row>
    <row r="14" spans="1:10" ht="12" customHeight="1" x14ac:dyDescent="0.25">
      <c r="A14" s="120" t="s">
        <v>78</v>
      </c>
      <c r="B14" s="336"/>
      <c r="C14" s="17"/>
      <c r="D14" s="385"/>
      <c r="E14" s="385"/>
      <c r="F14" s="385"/>
      <c r="G14" s="361"/>
      <c r="H14" s="117" t="s">
        <v>17</v>
      </c>
      <c r="J14" s="15"/>
    </row>
    <row r="15" spans="1:10" ht="12" customHeight="1" x14ac:dyDescent="0.25">
      <c r="A15" s="118" t="s">
        <v>18</v>
      </c>
      <c r="B15" s="336">
        <v>62.86</v>
      </c>
      <c r="C15" s="17">
        <v>97.497720000000001</v>
      </c>
      <c r="D15" s="384">
        <v>76.18956</v>
      </c>
      <c r="E15" s="384">
        <v>103.645</v>
      </c>
      <c r="F15" s="384">
        <v>49.396172</v>
      </c>
      <c r="G15" s="360">
        <v>45.359417999999998</v>
      </c>
      <c r="H15" s="119" t="s">
        <v>19</v>
      </c>
      <c r="J15" s="14"/>
    </row>
    <row r="16" spans="1:10" ht="12" customHeight="1" x14ac:dyDescent="0.25">
      <c r="A16" s="118" t="s">
        <v>20</v>
      </c>
      <c r="B16" s="336"/>
      <c r="C16" s="17"/>
      <c r="D16" s="127"/>
      <c r="E16" s="127"/>
      <c r="F16" s="127"/>
      <c r="G16" s="362"/>
      <c r="H16" s="119" t="s">
        <v>21</v>
      </c>
      <c r="J16" s="15"/>
    </row>
    <row r="17" spans="1:10" ht="12" customHeight="1" x14ac:dyDescent="0.25">
      <c r="A17" s="118" t="s">
        <v>22</v>
      </c>
      <c r="B17" s="336"/>
      <c r="C17" s="17"/>
      <c r="D17" s="128"/>
      <c r="E17" s="128"/>
      <c r="F17" s="128"/>
      <c r="G17" s="363"/>
      <c r="H17" s="119" t="s">
        <v>23</v>
      </c>
      <c r="J17" s="15"/>
    </row>
    <row r="18" spans="1:10" ht="12" customHeight="1" x14ac:dyDescent="0.25">
      <c r="A18" s="118" t="s">
        <v>24</v>
      </c>
      <c r="B18" s="336"/>
      <c r="C18" s="17"/>
      <c r="D18" s="128"/>
      <c r="E18" s="128"/>
      <c r="F18" s="128"/>
      <c r="G18" s="363"/>
      <c r="H18" s="119" t="s">
        <v>25</v>
      </c>
      <c r="J18" s="15"/>
    </row>
    <row r="19" spans="1:10" ht="12" customHeight="1" x14ac:dyDescent="0.25">
      <c r="A19" s="118" t="s">
        <v>26</v>
      </c>
      <c r="B19" s="336"/>
      <c r="C19" s="17"/>
      <c r="D19" s="128"/>
      <c r="E19" s="128"/>
      <c r="F19" s="128"/>
      <c r="G19" s="363"/>
      <c r="H19" s="119" t="s">
        <v>27</v>
      </c>
      <c r="J19" s="15"/>
    </row>
    <row r="20" spans="1:10" ht="12" customHeight="1" x14ac:dyDescent="0.25">
      <c r="A20" s="118" t="s">
        <v>28</v>
      </c>
      <c r="B20" s="336"/>
      <c r="C20" s="17"/>
      <c r="D20" s="128"/>
      <c r="E20" s="128"/>
      <c r="F20" s="128"/>
      <c r="G20" s="363"/>
      <c r="H20" s="119" t="s">
        <v>29</v>
      </c>
      <c r="J20" s="15"/>
    </row>
    <row r="21" spans="1:10" ht="12" customHeight="1" x14ac:dyDescent="0.25">
      <c r="A21" s="118" t="s">
        <v>75</v>
      </c>
      <c r="B21" s="336"/>
      <c r="C21" s="17"/>
      <c r="D21" s="128"/>
      <c r="E21" s="128"/>
      <c r="F21" s="128"/>
      <c r="G21" s="363"/>
      <c r="H21" s="119" t="s">
        <v>76</v>
      </c>
      <c r="J21" s="15"/>
    </row>
    <row r="22" spans="1:10" ht="19.5" customHeight="1" x14ac:dyDescent="0.25">
      <c r="A22" s="160" t="s">
        <v>32</v>
      </c>
      <c r="B22" s="320">
        <f>SUM(B23:B31)</f>
        <v>0</v>
      </c>
      <c r="C22" s="141">
        <f>SUM(C23:C31)</f>
        <v>0</v>
      </c>
      <c r="D22" s="141">
        <f>SUM(D23:D31)</f>
        <v>0</v>
      </c>
      <c r="E22" s="141">
        <f>SUM(E23:E31)</f>
        <v>0</v>
      </c>
      <c r="F22" s="141">
        <f>SUM(F23:F31)</f>
        <v>0</v>
      </c>
      <c r="G22" s="364">
        <f t="shared" ref="G22" si="2">SUM(G23:G31)</f>
        <v>0</v>
      </c>
      <c r="H22" s="198" t="s">
        <v>33</v>
      </c>
      <c r="J22" s="15"/>
    </row>
    <row r="23" spans="1:10" ht="12" customHeight="1" x14ac:dyDescent="0.25">
      <c r="A23" s="118" t="s">
        <v>15</v>
      </c>
      <c r="B23" s="336"/>
      <c r="C23" s="17"/>
      <c r="D23" s="128"/>
      <c r="E23" s="128"/>
      <c r="F23" s="128"/>
      <c r="G23" s="363"/>
      <c r="H23" s="119" t="s">
        <v>16</v>
      </c>
      <c r="J23" s="15"/>
    </row>
    <row r="24" spans="1:10" ht="12" customHeight="1" x14ac:dyDescent="0.25">
      <c r="A24" s="120" t="s">
        <v>78</v>
      </c>
      <c r="B24" s="336"/>
      <c r="C24" s="17"/>
      <c r="D24" s="128"/>
      <c r="E24" s="128"/>
      <c r="F24" s="128"/>
      <c r="G24" s="363"/>
      <c r="H24" s="117" t="s">
        <v>34</v>
      </c>
      <c r="J24" s="15"/>
    </row>
    <row r="25" spans="1:10" ht="12" customHeight="1" x14ac:dyDescent="0.25">
      <c r="A25" s="118" t="s">
        <v>18</v>
      </c>
      <c r="B25" s="336"/>
      <c r="C25" s="17"/>
      <c r="D25" s="128"/>
      <c r="E25" s="128"/>
      <c r="F25" s="128"/>
      <c r="G25" s="363"/>
      <c r="H25" s="119" t="s">
        <v>19</v>
      </c>
      <c r="J25" s="15"/>
    </row>
    <row r="26" spans="1:10" ht="12" customHeight="1" x14ac:dyDescent="0.25">
      <c r="A26" s="118" t="s">
        <v>20</v>
      </c>
      <c r="B26" s="336"/>
      <c r="C26" s="17"/>
      <c r="D26" s="128"/>
      <c r="E26" s="128"/>
      <c r="F26" s="128"/>
      <c r="G26" s="363"/>
      <c r="H26" s="119" t="s">
        <v>21</v>
      </c>
      <c r="J26" s="15"/>
    </row>
    <row r="27" spans="1:10" ht="12" customHeight="1" x14ac:dyDescent="0.25">
      <c r="A27" s="118" t="s">
        <v>35</v>
      </c>
      <c r="B27" s="336"/>
      <c r="C27" s="17"/>
      <c r="D27" s="128"/>
      <c r="E27" s="128"/>
      <c r="F27" s="128"/>
      <c r="G27" s="363"/>
      <c r="H27" s="119" t="s">
        <v>23</v>
      </c>
      <c r="J27" s="15"/>
    </row>
    <row r="28" spans="1:10" ht="12" customHeight="1" x14ac:dyDescent="0.25">
      <c r="A28" s="118" t="s">
        <v>24</v>
      </c>
      <c r="B28" s="336"/>
      <c r="C28" s="17"/>
      <c r="D28" s="128"/>
      <c r="E28" s="128"/>
      <c r="F28" s="128"/>
      <c r="G28" s="363"/>
      <c r="H28" s="119" t="s">
        <v>25</v>
      </c>
      <c r="J28" s="15"/>
    </row>
    <row r="29" spans="1:10" ht="12" customHeight="1" x14ac:dyDescent="0.25">
      <c r="A29" s="118" t="s">
        <v>36</v>
      </c>
      <c r="B29" s="336"/>
      <c r="C29" s="17"/>
      <c r="D29" s="128"/>
      <c r="E29" s="128"/>
      <c r="F29" s="128"/>
      <c r="G29" s="363"/>
      <c r="H29" s="119" t="s">
        <v>27</v>
      </c>
      <c r="J29" s="15"/>
    </row>
    <row r="30" spans="1:10" ht="12" customHeight="1" x14ac:dyDescent="0.25">
      <c r="A30" s="118" t="s">
        <v>28</v>
      </c>
      <c r="B30" s="336"/>
      <c r="C30" s="17"/>
      <c r="D30" s="128"/>
      <c r="E30" s="128"/>
      <c r="F30" s="128"/>
      <c r="G30" s="363"/>
      <c r="H30" s="119" t="s">
        <v>29</v>
      </c>
      <c r="J30" s="15"/>
    </row>
    <row r="31" spans="1:10" ht="12" customHeight="1" x14ac:dyDescent="0.25">
      <c r="A31" s="118" t="s">
        <v>75</v>
      </c>
      <c r="B31" s="336"/>
      <c r="C31" s="17"/>
      <c r="D31" s="128"/>
      <c r="E31" s="128"/>
      <c r="F31" s="128"/>
      <c r="G31" s="363"/>
      <c r="H31" s="119" t="s">
        <v>76</v>
      </c>
      <c r="J31" s="15"/>
    </row>
    <row r="32" spans="1:10" ht="15" customHeight="1" x14ac:dyDescent="0.25">
      <c r="A32" s="161" t="s">
        <v>37</v>
      </c>
      <c r="B32" s="202">
        <f>B33+B34+B35</f>
        <v>0</v>
      </c>
      <c r="C32" s="143">
        <f>C33+C34+C35</f>
        <v>0</v>
      </c>
      <c r="D32" s="141">
        <f>D33+D34+D35</f>
        <v>0</v>
      </c>
      <c r="E32" s="141">
        <f>E33+E34+E35</f>
        <v>0</v>
      </c>
      <c r="F32" s="141">
        <f>F33+F34+F35</f>
        <v>0</v>
      </c>
      <c r="G32" s="364">
        <f t="shared" ref="G32" si="3">G33+G34+G35</f>
        <v>0</v>
      </c>
      <c r="H32" s="204" t="s">
        <v>38</v>
      </c>
      <c r="J32" s="15"/>
    </row>
    <row r="33" spans="1:10" ht="12" customHeight="1" x14ac:dyDescent="0.25">
      <c r="A33" s="116" t="s">
        <v>41</v>
      </c>
      <c r="B33" s="336"/>
      <c r="C33" s="17"/>
      <c r="D33" s="128"/>
      <c r="E33" s="128"/>
      <c r="F33" s="128"/>
      <c r="G33" s="363"/>
      <c r="H33" s="117" t="s">
        <v>42</v>
      </c>
      <c r="J33" s="15"/>
    </row>
    <row r="34" spans="1:10" ht="12" customHeight="1" x14ac:dyDescent="0.25">
      <c r="A34" s="120" t="s">
        <v>39</v>
      </c>
      <c r="B34" s="336"/>
      <c r="C34" s="17"/>
      <c r="D34" s="128"/>
      <c r="E34" s="128"/>
      <c r="F34" s="128"/>
      <c r="G34" s="363"/>
      <c r="H34" s="117" t="s">
        <v>40</v>
      </c>
      <c r="J34" s="15"/>
    </row>
    <row r="35" spans="1:10" ht="12" customHeight="1" x14ac:dyDescent="0.25">
      <c r="A35" s="116" t="s">
        <v>43</v>
      </c>
      <c r="B35" s="336"/>
      <c r="C35" s="17"/>
      <c r="D35" s="128"/>
      <c r="E35" s="128"/>
      <c r="F35" s="128"/>
      <c r="G35" s="363"/>
      <c r="H35" s="117" t="s">
        <v>44</v>
      </c>
      <c r="J35" s="15"/>
    </row>
    <row r="36" spans="1:10" ht="20.25" customHeight="1" x14ac:dyDescent="0.25">
      <c r="A36" s="162" t="s">
        <v>45</v>
      </c>
      <c r="B36" s="319">
        <f>SUM(B37:B45)</f>
        <v>0</v>
      </c>
      <c r="C36" s="136">
        <f>SUM(C37:C45)</f>
        <v>0</v>
      </c>
      <c r="D36" s="129">
        <f>SUM(D37:D45)</f>
        <v>0</v>
      </c>
      <c r="E36" s="129">
        <f>SUM(E37:E45)</f>
        <v>0</v>
      </c>
      <c r="F36" s="129">
        <f>SUM(F37:F45)</f>
        <v>0</v>
      </c>
      <c r="G36" s="156">
        <f t="shared" ref="G36" si="4">SUM(G37:G45)</f>
        <v>0</v>
      </c>
      <c r="H36" s="204" t="s">
        <v>46</v>
      </c>
      <c r="J36" s="15"/>
    </row>
    <row r="37" spans="1:10" ht="12" customHeight="1" x14ac:dyDescent="0.25">
      <c r="A37" s="118" t="s">
        <v>47</v>
      </c>
      <c r="B37" s="336"/>
      <c r="C37" s="17"/>
      <c r="D37" s="128"/>
      <c r="E37" s="128"/>
      <c r="F37" s="128"/>
      <c r="G37" s="363"/>
      <c r="H37" s="119" t="s">
        <v>48</v>
      </c>
      <c r="J37" s="15"/>
    </row>
    <row r="38" spans="1:10" ht="12" customHeight="1" x14ac:dyDescent="0.25">
      <c r="A38" s="118" t="s">
        <v>15</v>
      </c>
      <c r="B38" s="336"/>
      <c r="C38" s="17"/>
      <c r="D38" s="128"/>
      <c r="E38" s="128"/>
      <c r="F38" s="128"/>
      <c r="G38" s="363"/>
      <c r="H38" s="119" t="s">
        <v>16</v>
      </c>
      <c r="J38" s="15"/>
    </row>
    <row r="39" spans="1:10" ht="12" customHeight="1" x14ac:dyDescent="0.25">
      <c r="A39" s="120" t="s">
        <v>78</v>
      </c>
      <c r="B39" s="336"/>
      <c r="C39" s="17"/>
      <c r="D39" s="128"/>
      <c r="E39" s="128"/>
      <c r="F39" s="128"/>
      <c r="G39" s="363"/>
      <c r="H39" s="117" t="s">
        <v>34</v>
      </c>
      <c r="J39" s="15"/>
    </row>
    <row r="40" spans="1:10" ht="12" customHeight="1" x14ac:dyDescent="0.25">
      <c r="A40" s="118" t="s">
        <v>18</v>
      </c>
      <c r="B40" s="336"/>
      <c r="C40" s="17"/>
      <c r="D40" s="128"/>
      <c r="E40" s="128"/>
      <c r="F40" s="128"/>
      <c r="G40" s="363"/>
      <c r="H40" s="119" t="s">
        <v>19</v>
      </c>
      <c r="J40" s="15"/>
    </row>
    <row r="41" spans="1:10" ht="12" customHeight="1" x14ac:dyDescent="0.25">
      <c r="A41" s="118" t="s">
        <v>20</v>
      </c>
      <c r="B41" s="336"/>
      <c r="C41" s="17"/>
      <c r="D41" s="128"/>
      <c r="E41" s="128"/>
      <c r="F41" s="128"/>
      <c r="G41" s="363"/>
      <c r="H41" s="119" t="s">
        <v>21</v>
      </c>
      <c r="J41" s="15"/>
    </row>
    <row r="42" spans="1:10" ht="12" customHeight="1" x14ac:dyDescent="0.25">
      <c r="A42" s="118" t="s">
        <v>35</v>
      </c>
      <c r="B42" s="336"/>
      <c r="C42" s="17"/>
      <c r="D42" s="128"/>
      <c r="E42" s="128"/>
      <c r="F42" s="128"/>
      <c r="G42" s="363"/>
      <c r="H42" s="119" t="s">
        <v>23</v>
      </c>
      <c r="J42" s="15"/>
    </row>
    <row r="43" spans="1:10" ht="12" customHeight="1" x14ac:dyDescent="0.25">
      <c r="A43" s="118" t="s">
        <v>26</v>
      </c>
      <c r="B43" s="336"/>
      <c r="C43" s="17"/>
      <c r="D43" s="128"/>
      <c r="E43" s="128"/>
      <c r="F43" s="128"/>
      <c r="G43" s="363"/>
      <c r="H43" s="119" t="s">
        <v>27</v>
      </c>
      <c r="J43" s="15"/>
    </row>
    <row r="44" spans="1:10" ht="12" customHeight="1" x14ac:dyDescent="0.25">
      <c r="A44" s="118" t="s">
        <v>28</v>
      </c>
      <c r="B44" s="336"/>
      <c r="C44" s="17"/>
      <c r="D44" s="128"/>
      <c r="E44" s="128"/>
      <c r="F44" s="128"/>
      <c r="G44" s="363"/>
      <c r="H44" s="119" t="s">
        <v>29</v>
      </c>
      <c r="J44" s="15"/>
    </row>
    <row r="45" spans="1:10" ht="12" customHeight="1" x14ac:dyDescent="0.25">
      <c r="A45" s="118" t="s">
        <v>75</v>
      </c>
      <c r="B45" s="336"/>
      <c r="C45" s="17"/>
      <c r="D45" s="128"/>
      <c r="E45" s="128"/>
      <c r="F45" s="128"/>
      <c r="G45" s="363"/>
      <c r="H45" s="119" t="s">
        <v>76</v>
      </c>
      <c r="J45" s="15"/>
    </row>
    <row r="46" spans="1:10" ht="13.5" customHeight="1" x14ac:dyDescent="0.25">
      <c r="A46" s="161" t="s">
        <v>49</v>
      </c>
      <c r="B46" s="337"/>
      <c r="C46" s="129"/>
      <c r="D46" s="141"/>
      <c r="E46" s="141"/>
      <c r="F46" s="141"/>
      <c r="G46" s="364"/>
      <c r="H46" s="209" t="s">
        <v>50</v>
      </c>
      <c r="J46" s="15"/>
    </row>
    <row r="47" spans="1:10" ht="18.75" customHeight="1" x14ac:dyDescent="0.25">
      <c r="A47" s="162" t="s">
        <v>51</v>
      </c>
      <c r="B47" s="319">
        <f>B11-B12+B22+B32-B36-B46</f>
        <v>0</v>
      </c>
      <c r="C47" s="136">
        <f>C11-C12+C22+C32-C36-C46</f>
        <v>0</v>
      </c>
      <c r="D47" s="129">
        <f>D11-D12+D22+D32-D36-D46</f>
        <v>0</v>
      </c>
      <c r="E47" s="129">
        <f>E11-E12+E22+E32-E36-E46</f>
        <v>0</v>
      </c>
      <c r="F47" s="129">
        <f>F11-F12+F22+F32-F36-F46</f>
        <v>49.576450000000001</v>
      </c>
      <c r="G47" s="156">
        <f t="shared" ref="G47" si="5">G11-G12+G22+G32-G36-G46</f>
        <v>45.879083999999999</v>
      </c>
      <c r="H47" s="204" t="s">
        <v>52</v>
      </c>
      <c r="J47" s="13"/>
    </row>
    <row r="48" spans="1:10" x14ac:dyDescent="0.25">
      <c r="A48" s="161" t="s">
        <v>53</v>
      </c>
      <c r="B48" s="320">
        <f>B49+B51</f>
        <v>0</v>
      </c>
      <c r="C48" s="141">
        <f>C49+C51</f>
        <v>0</v>
      </c>
      <c r="D48" s="141">
        <f>D49+D51</f>
        <v>0</v>
      </c>
      <c r="E48" s="141">
        <f>E49+E51</f>
        <v>0</v>
      </c>
      <c r="F48" s="142">
        <f>F49+F51</f>
        <v>49.576450000000001</v>
      </c>
      <c r="G48" s="157">
        <f t="shared" ref="G48" si="6">G49+G51</f>
        <v>45.879083999999999</v>
      </c>
      <c r="H48" s="209" t="s">
        <v>54</v>
      </c>
      <c r="J48" s="13"/>
    </row>
    <row r="49" spans="1:10" ht="16.5" customHeight="1" x14ac:dyDescent="0.25">
      <c r="A49" s="162" t="s">
        <v>55</v>
      </c>
      <c r="B49" s="337"/>
      <c r="C49" s="129"/>
      <c r="D49" s="136"/>
      <c r="E49" s="136"/>
      <c r="F49" s="129"/>
      <c r="G49" s="156"/>
      <c r="H49" s="204" t="s">
        <v>56</v>
      </c>
      <c r="J49" s="13"/>
    </row>
    <row r="50" spans="1:10" ht="11.25" customHeight="1" x14ac:dyDescent="0.25">
      <c r="A50" s="163" t="s">
        <v>57</v>
      </c>
      <c r="B50" s="375"/>
      <c r="C50" s="151"/>
      <c r="D50" s="130"/>
      <c r="E50" s="130"/>
      <c r="F50" s="151"/>
      <c r="G50" s="317"/>
      <c r="H50" s="194" t="s">
        <v>58</v>
      </c>
      <c r="J50" s="13"/>
    </row>
    <row r="51" spans="1:10" ht="17.25" customHeight="1" x14ac:dyDescent="0.25">
      <c r="A51" s="162" t="s">
        <v>59</v>
      </c>
      <c r="B51" s="319">
        <f>SUM(B52:B57)</f>
        <v>0</v>
      </c>
      <c r="C51" s="136">
        <f>SUM(C52:C57)</f>
        <v>0</v>
      </c>
      <c r="D51" s="136">
        <f>SUM(D52:D57)</f>
        <v>0</v>
      </c>
      <c r="E51" s="136">
        <f>SUM(E52:E57)</f>
        <v>0</v>
      </c>
      <c r="F51" s="129">
        <f>SUM(F52:F57)</f>
        <v>49.576450000000001</v>
      </c>
      <c r="G51" s="156">
        <f t="shared" ref="G51" si="7">SUM(G52:G57)</f>
        <v>45.879083999999999</v>
      </c>
      <c r="H51" s="204" t="s">
        <v>60</v>
      </c>
      <c r="J51" s="13"/>
    </row>
    <row r="52" spans="1:10" ht="12" customHeight="1" x14ac:dyDescent="0.25">
      <c r="A52" s="118" t="s">
        <v>61</v>
      </c>
      <c r="B52" s="336"/>
      <c r="C52" s="17"/>
      <c r="D52" s="128"/>
      <c r="E52" s="128"/>
      <c r="F52" s="385">
        <v>49.576450000000001</v>
      </c>
      <c r="G52" s="361">
        <v>45.879083999999999</v>
      </c>
      <c r="H52" s="119" t="s">
        <v>62</v>
      </c>
      <c r="J52" s="13"/>
    </row>
    <row r="53" spans="1:10" ht="12" customHeight="1" x14ac:dyDescent="0.25">
      <c r="A53" s="81" t="s">
        <v>63</v>
      </c>
      <c r="B53" s="336"/>
      <c r="C53" s="17"/>
      <c r="D53" s="128"/>
      <c r="E53" s="128"/>
      <c r="F53" s="128"/>
      <c r="G53" s="363"/>
      <c r="H53" s="83" t="s">
        <v>64</v>
      </c>
      <c r="J53" s="13"/>
    </row>
    <row r="54" spans="1:10" ht="12" customHeight="1" x14ac:dyDescent="0.25">
      <c r="A54" s="81" t="s">
        <v>65</v>
      </c>
      <c r="B54" s="336"/>
      <c r="C54" s="17"/>
      <c r="D54" s="128"/>
      <c r="E54" s="128"/>
      <c r="F54" s="128"/>
      <c r="G54" s="363"/>
      <c r="H54" s="83" t="s">
        <v>66</v>
      </c>
      <c r="J54" s="15"/>
    </row>
    <row r="55" spans="1:10" ht="12" customHeight="1" x14ac:dyDescent="0.25">
      <c r="A55" s="81" t="s">
        <v>67</v>
      </c>
      <c r="B55" s="336"/>
      <c r="C55" s="17"/>
      <c r="D55" s="128"/>
      <c r="E55" s="128"/>
      <c r="F55" s="128"/>
      <c r="G55" s="363"/>
      <c r="H55" s="83" t="s">
        <v>68</v>
      </c>
      <c r="J55" s="15"/>
    </row>
    <row r="56" spans="1:10" ht="12" customHeight="1" x14ac:dyDescent="0.25">
      <c r="A56" s="81" t="s">
        <v>69</v>
      </c>
      <c r="B56" s="336"/>
      <c r="C56" s="17"/>
      <c r="D56" s="128"/>
      <c r="E56" s="128"/>
      <c r="F56" s="128"/>
      <c r="G56" s="363"/>
      <c r="H56" s="83" t="s">
        <v>70</v>
      </c>
      <c r="J56" s="15"/>
    </row>
    <row r="57" spans="1:10" ht="12" customHeight="1" x14ac:dyDescent="0.25">
      <c r="A57" s="81" t="s">
        <v>30</v>
      </c>
      <c r="B57" s="336"/>
      <c r="C57" s="17"/>
      <c r="D57" s="128"/>
      <c r="E57" s="128"/>
      <c r="F57" s="128"/>
      <c r="G57" s="363"/>
      <c r="H57" s="83" t="s">
        <v>31</v>
      </c>
      <c r="J57" s="15"/>
    </row>
    <row r="58" spans="1:10" x14ac:dyDescent="0.25">
      <c r="A58" s="161" t="s">
        <v>71</v>
      </c>
      <c r="B58" s="319">
        <f>B47-B48</f>
        <v>0</v>
      </c>
      <c r="C58" s="136">
        <f>C47-C48</f>
        <v>0</v>
      </c>
      <c r="D58" s="155">
        <f>D47-D48</f>
        <v>0</v>
      </c>
      <c r="E58" s="155">
        <f>E47-E48</f>
        <v>0</v>
      </c>
      <c r="F58" s="155">
        <f>F47-F48</f>
        <v>0</v>
      </c>
      <c r="G58" s="386">
        <f t="shared" ref="G58" si="8">G47-G48</f>
        <v>0</v>
      </c>
      <c r="H58" s="209" t="s">
        <v>72</v>
      </c>
      <c r="J58" s="15"/>
    </row>
  </sheetData>
  <mergeCells count="3">
    <mergeCell ref="A1:H1"/>
    <mergeCell ref="B4:G4"/>
    <mergeCell ref="A2:H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120" zoomScaleNormal="120" workbookViewId="0">
      <selection sqref="A1:L1"/>
    </sheetView>
  </sheetViews>
  <sheetFormatPr defaultRowHeight="15" x14ac:dyDescent="0.25"/>
  <cols>
    <col min="1" max="1" width="24.5703125" customWidth="1"/>
    <col min="2" max="11" width="8.28515625" customWidth="1"/>
    <col min="12" max="12" width="21.140625" customWidth="1"/>
  </cols>
  <sheetData>
    <row r="1" spans="1:19" x14ac:dyDescent="0.25">
      <c r="A1" s="462" t="s">
        <v>283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</row>
    <row r="2" spans="1:19" x14ac:dyDescent="0.25">
      <c r="A2" s="461" t="s">
        <v>284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9" ht="29.25" customHeight="1" x14ac:dyDescent="0.25">
      <c r="A3" s="463"/>
      <c r="B3" s="467" t="s">
        <v>122</v>
      </c>
      <c r="C3" s="468"/>
      <c r="D3" s="467" t="s">
        <v>121</v>
      </c>
      <c r="E3" s="469"/>
      <c r="F3" s="467" t="s">
        <v>120</v>
      </c>
      <c r="G3" s="469"/>
      <c r="H3" s="467" t="s">
        <v>118</v>
      </c>
      <c r="I3" s="469"/>
      <c r="J3" s="467" t="s">
        <v>119</v>
      </c>
      <c r="K3" s="470"/>
      <c r="L3" s="465"/>
    </row>
    <row r="4" spans="1:19" ht="28.5" customHeight="1" x14ac:dyDescent="0.25">
      <c r="A4" s="464"/>
      <c r="B4" s="79" t="s">
        <v>79</v>
      </c>
      <c r="C4" s="79" t="s">
        <v>82</v>
      </c>
      <c r="D4" s="79" t="s">
        <v>79</v>
      </c>
      <c r="E4" s="79" t="s">
        <v>82</v>
      </c>
      <c r="F4" s="389" t="s">
        <v>265</v>
      </c>
      <c r="G4" s="79" t="s">
        <v>82</v>
      </c>
      <c r="H4" s="79" t="s">
        <v>79</v>
      </c>
      <c r="I4" s="79" t="s">
        <v>82</v>
      </c>
      <c r="J4" s="389" t="s">
        <v>266</v>
      </c>
      <c r="K4" s="80" t="s">
        <v>82</v>
      </c>
      <c r="L4" s="466"/>
    </row>
    <row r="5" spans="1:19" ht="15" customHeight="1" x14ac:dyDescent="0.25">
      <c r="A5" s="387" t="s">
        <v>80</v>
      </c>
      <c r="B5" s="390">
        <f>SUM(B6:B9)</f>
        <v>6298012</v>
      </c>
      <c r="C5" s="390">
        <f>SUM(C6:C9)</f>
        <v>54852</v>
      </c>
      <c r="D5" s="390">
        <f t="shared" ref="D5:K5" si="0">SUM(D6:D9)</f>
        <v>9811</v>
      </c>
      <c r="E5" s="390">
        <f t="shared" si="0"/>
        <v>395</v>
      </c>
      <c r="F5" s="390">
        <f t="shared" si="0"/>
        <v>1712</v>
      </c>
      <c r="G5" s="390">
        <f t="shared" si="0"/>
        <v>57</v>
      </c>
      <c r="H5" s="390">
        <f t="shared" si="0"/>
        <v>113297</v>
      </c>
      <c r="I5" s="390">
        <f t="shared" si="0"/>
        <v>1143</v>
      </c>
      <c r="J5" s="390">
        <f t="shared" si="0"/>
        <v>1833</v>
      </c>
      <c r="K5" s="390">
        <f t="shared" si="0"/>
        <v>45</v>
      </c>
      <c r="L5" s="388" t="s">
        <v>83</v>
      </c>
    </row>
    <row r="6" spans="1:19" ht="15" customHeight="1" x14ac:dyDescent="0.25">
      <c r="A6" s="81" t="s">
        <v>15</v>
      </c>
      <c r="B6" s="391">
        <v>6231120</v>
      </c>
      <c r="C6" s="391">
        <v>54079</v>
      </c>
      <c r="D6" s="391">
        <v>8302</v>
      </c>
      <c r="E6" s="391">
        <v>334</v>
      </c>
      <c r="F6" s="391"/>
      <c r="G6" s="391"/>
      <c r="H6" s="391"/>
      <c r="I6" s="391"/>
      <c r="J6" s="391"/>
      <c r="K6" s="391"/>
      <c r="L6" s="83" t="s">
        <v>16</v>
      </c>
    </row>
    <row r="7" spans="1:19" ht="15" customHeight="1" x14ac:dyDescent="0.25">
      <c r="A7" s="82" t="s">
        <v>81</v>
      </c>
      <c r="B7" s="391"/>
      <c r="C7" s="391"/>
      <c r="D7" s="391"/>
      <c r="E7" s="391"/>
      <c r="F7" s="391"/>
      <c r="G7" s="391"/>
      <c r="H7" s="391">
        <v>27561</v>
      </c>
      <c r="I7" s="391">
        <v>283</v>
      </c>
      <c r="J7" s="391"/>
      <c r="K7" s="391"/>
      <c r="L7" s="84" t="s">
        <v>84</v>
      </c>
    </row>
    <row r="8" spans="1:19" ht="15" customHeight="1" x14ac:dyDescent="0.25">
      <c r="A8" s="81" t="s">
        <v>20</v>
      </c>
      <c r="B8" s="391">
        <v>47950</v>
      </c>
      <c r="C8" s="391">
        <v>443</v>
      </c>
      <c r="D8" s="391">
        <v>1509</v>
      </c>
      <c r="E8" s="392">
        <v>61</v>
      </c>
      <c r="F8" s="392">
        <v>1712</v>
      </c>
      <c r="G8" s="391">
        <v>57</v>
      </c>
      <c r="H8" s="391">
        <v>83875</v>
      </c>
      <c r="I8" s="391">
        <v>842</v>
      </c>
      <c r="J8" s="391"/>
      <c r="K8" s="391"/>
      <c r="L8" s="83" t="s">
        <v>21</v>
      </c>
      <c r="R8" s="24"/>
      <c r="S8" s="21"/>
    </row>
    <row r="9" spans="1:19" ht="15" customHeight="1" x14ac:dyDescent="0.25">
      <c r="A9" s="81" t="s">
        <v>18</v>
      </c>
      <c r="B9" s="391">
        <v>18942</v>
      </c>
      <c r="C9" s="391">
        <v>330</v>
      </c>
      <c r="D9" s="391"/>
      <c r="E9" s="391"/>
      <c r="F9" s="391"/>
      <c r="G9" s="391"/>
      <c r="H9" s="391">
        <v>1861</v>
      </c>
      <c r="I9" s="391">
        <v>18</v>
      </c>
      <c r="J9" s="391">
        <v>1833</v>
      </c>
      <c r="K9" s="391">
        <v>45</v>
      </c>
      <c r="L9" s="83" t="s">
        <v>19</v>
      </c>
    </row>
    <row r="10" spans="1:19" x14ac:dyDescent="0.25">
      <c r="A10" s="23"/>
      <c r="L10" s="22"/>
    </row>
    <row r="13" spans="1:19" x14ac:dyDescent="0.25">
      <c r="B13" s="20"/>
      <c r="C13" s="20"/>
      <c r="D13" s="20"/>
      <c r="E13" s="20"/>
      <c r="F13" s="20"/>
      <c r="G13" s="20"/>
      <c r="H13" s="20"/>
      <c r="I13" s="20"/>
      <c r="J13" s="21"/>
      <c r="K13" s="20"/>
    </row>
    <row r="14" spans="1:19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9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9" x14ac:dyDescent="0.25">
      <c r="B16" s="21"/>
      <c r="C16" s="21"/>
      <c r="D16" s="21"/>
      <c r="E16" s="24"/>
      <c r="F16" s="24"/>
      <c r="G16" s="21"/>
      <c r="H16" s="21"/>
      <c r="I16" s="21"/>
      <c r="J16" s="21"/>
      <c r="K16" s="21"/>
    </row>
    <row r="17" spans="2:11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</row>
  </sheetData>
  <mergeCells count="9">
    <mergeCell ref="A2:L2"/>
    <mergeCell ref="A1:L1"/>
    <mergeCell ref="A3:A4"/>
    <mergeCell ref="L3:L4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120" zoomScaleNormal="120" workbookViewId="0">
      <selection activeCell="Q7" sqref="Q7"/>
    </sheetView>
  </sheetViews>
  <sheetFormatPr defaultRowHeight="15" x14ac:dyDescent="0.25"/>
  <cols>
    <col min="1" max="1" width="32.28515625" customWidth="1"/>
    <col min="2" max="2" width="6.7109375" customWidth="1"/>
    <col min="3" max="3" width="12.140625" customWidth="1"/>
    <col min="4" max="4" width="11.85546875" customWidth="1"/>
    <col min="5" max="5" width="11.5703125" customWidth="1"/>
    <col min="6" max="6" width="8.140625" customWidth="1"/>
    <col min="7" max="7" width="9.140625" customWidth="1"/>
    <col min="8" max="8" width="6.42578125" customWidth="1"/>
    <col min="9" max="9" width="10.85546875" customWidth="1"/>
    <col min="10" max="10" width="6.42578125" customWidth="1"/>
    <col min="11" max="11" width="31" customWidth="1"/>
  </cols>
  <sheetData>
    <row r="1" spans="1:14" ht="13.5" customHeight="1" x14ac:dyDescent="0.25">
      <c r="A1" s="442" t="s">
        <v>267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38"/>
      <c r="M1" s="38"/>
    </row>
    <row r="2" spans="1:14" ht="13.5" customHeight="1" x14ac:dyDescent="0.25">
      <c r="A2" s="442" t="s">
        <v>297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38"/>
      <c r="M2" s="38"/>
    </row>
    <row r="3" spans="1:14" ht="12" customHeight="1" x14ac:dyDescent="0.25">
      <c r="A3" s="75" t="s">
        <v>296</v>
      </c>
      <c r="B3" s="75"/>
      <c r="C3" s="75"/>
      <c r="D3" s="75"/>
      <c r="E3" s="75"/>
      <c r="F3" s="41"/>
      <c r="G3" s="41"/>
      <c r="H3" s="41"/>
      <c r="I3" s="76"/>
      <c r="J3" s="77"/>
      <c r="K3" s="78" t="s">
        <v>0</v>
      </c>
      <c r="L3" s="38"/>
      <c r="M3" s="38"/>
    </row>
    <row r="4" spans="1:14" ht="70.5" customHeight="1" x14ac:dyDescent="0.25">
      <c r="A4" s="183"/>
      <c r="B4" s="184" t="s">
        <v>111</v>
      </c>
      <c r="C4" s="184" t="s">
        <v>85</v>
      </c>
      <c r="D4" s="184" t="s">
        <v>112</v>
      </c>
      <c r="E4" s="184" t="s">
        <v>87</v>
      </c>
      <c r="F4" s="185" t="s">
        <v>113</v>
      </c>
      <c r="G4" s="186" t="s">
        <v>114</v>
      </c>
      <c r="H4" s="187" t="s">
        <v>115</v>
      </c>
      <c r="I4" s="185" t="s">
        <v>116</v>
      </c>
      <c r="J4" s="185" t="s">
        <v>109</v>
      </c>
      <c r="K4" s="188"/>
    </row>
    <row r="5" spans="1:14" ht="14.25" customHeight="1" x14ac:dyDescent="0.25">
      <c r="A5" s="164" t="s">
        <v>1</v>
      </c>
      <c r="B5" s="256">
        <f t="shared" ref="B5:B57" si="0">SUM(C5:J5)</f>
        <v>74250.145174999998</v>
      </c>
      <c r="C5" s="257">
        <v>97.2</v>
      </c>
      <c r="D5" s="258">
        <v>8056.8</v>
      </c>
      <c r="E5" s="258"/>
      <c r="F5" s="259"/>
      <c r="G5" s="260"/>
      <c r="H5" s="260">
        <v>66004.906673000005</v>
      </c>
      <c r="I5" s="261"/>
      <c r="J5" s="262">
        <v>91.238501999999997</v>
      </c>
      <c r="K5" s="173" t="s">
        <v>2</v>
      </c>
      <c r="N5" s="29"/>
    </row>
    <row r="6" spans="1:14" ht="14.25" customHeight="1" x14ac:dyDescent="0.25">
      <c r="A6" s="165" t="s">
        <v>3</v>
      </c>
      <c r="B6" s="256">
        <f t="shared" si="0"/>
        <v>40783.322499999995</v>
      </c>
      <c r="C6" s="256"/>
      <c r="D6" s="263"/>
      <c r="E6" s="263">
        <v>1735.2</v>
      </c>
      <c r="F6" s="264"/>
      <c r="G6" s="265">
        <v>2095.6689000000001</v>
      </c>
      <c r="H6" s="265">
        <v>5628.3225999999995</v>
      </c>
      <c r="I6" s="266">
        <v>31324.130999999998</v>
      </c>
      <c r="J6" s="267"/>
      <c r="K6" s="174" t="s">
        <v>4</v>
      </c>
    </row>
    <row r="7" spans="1:14" ht="14.25" customHeight="1" x14ac:dyDescent="0.25">
      <c r="A7" s="165" t="s">
        <v>5</v>
      </c>
      <c r="B7" s="256">
        <f t="shared" si="0"/>
        <v>39421.781234000002</v>
      </c>
      <c r="C7" s="256"/>
      <c r="D7" s="263"/>
      <c r="E7" s="263">
        <v>12762</v>
      </c>
      <c r="F7" s="268"/>
      <c r="G7" s="265">
        <v>829.66950000000008</v>
      </c>
      <c r="H7" s="265">
        <v>13699.789354000004</v>
      </c>
      <c r="I7" s="256">
        <v>12130.32238</v>
      </c>
      <c r="J7" s="267"/>
      <c r="K7" s="174" t="s">
        <v>6</v>
      </c>
    </row>
    <row r="8" spans="1:14" ht="14.25" customHeight="1" x14ac:dyDescent="0.25">
      <c r="A8" s="165" t="s">
        <v>7</v>
      </c>
      <c r="B8" s="256">
        <f t="shared" si="0"/>
        <v>2188.4681050000004</v>
      </c>
      <c r="C8" s="256"/>
      <c r="D8" s="263"/>
      <c r="E8" s="263"/>
      <c r="F8" s="264"/>
      <c r="G8" s="265">
        <v>1.9980000000000002</v>
      </c>
      <c r="H8" s="265">
        <v>2228.8681850000003</v>
      </c>
      <c r="I8" s="266">
        <v>-42.398079999999936</v>
      </c>
      <c r="J8" s="267"/>
      <c r="K8" s="175" t="s">
        <v>8</v>
      </c>
    </row>
    <row r="9" spans="1:14" ht="14.25" customHeight="1" x14ac:dyDescent="0.25">
      <c r="A9" s="165" t="s">
        <v>9</v>
      </c>
      <c r="B9" s="256">
        <f t="shared" si="0"/>
        <v>0</v>
      </c>
      <c r="C9" s="256"/>
      <c r="D9" s="263"/>
      <c r="E9" s="263"/>
      <c r="F9" s="264"/>
      <c r="G9" s="265"/>
      <c r="H9" s="265"/>
      <c r="I9" s="256"/>
      <c r="J9" s="269"/>
      <c r="K9" s="175" t="s">
        <v>10</v>
      </c>
    </row>
    <row r="10" spans="1:14" ht="14.25" customHeight="1" x14ac:dyDescent="0.25">
      <c r="A10" s="166" t="s">
        <v>11</v>
      </c>
      <c r="B10" s="270">
        <f t="shared" si="0"/>
        <v>77800.154545999991</v>
      </c>
      <c r="C10" s="271">
        <f>C5+C6-C7+C8-C9</f>
        <v>97.2</v>
      </c>
      <c r="D10" s="271">
        <f>D5+D6-D7+D8-D9</f>
        <v>8056.8</v>
      </c>
      <c r="E10" s="271">
        <f t="shared" ref="E10:J10" si="1">E5+E6-E7+E8-E9</f>
        <v>-11026.8</v>
      </c>
      <c r="F10" s="272">
        <f t="shared" si="1"/>
        <v>0</v>
      </c>
      <c r="G10" s="273">
        <f t="shared" si="1"/>
        <v>1267.9974000000002</v>
      </c>
      <c r="H10" s="273">
        <f t="shared" si="1"/>
        <v>60162.308103999996</v>
      </c>
      <c r="I10" s="273">
        <f t="shared" si="1"/>
        <v>19151.410539999997</v>
      </c>
      <c r="J10" s="274">
        <f t="shared" si="1"/>
        <v>91.238501999999997</v>
      </c>
      <c r="K10" s="176" t="s">
        <v>12</v>
      </c>
    </row>
    <row r="11" spans="1:14" ht="14.25" customHeight="1" x14ac:dyDescent="0.25">
      <c r="A11" s="166" t="s">
        <v>13</v>
      </c>
      <c r="B11" s="270">
        <f t="shared" si="0"/>
        <v>56037.372582999997</v>
      </c>
      <c r="C11" s="271">
        <f t="shared" ref="C11:J11" si="2">SUM(C12:C20)</f>
        <v>0</v>
      </c>
      <c r="D11" s="271">
        <f t="shared" si="2"/>
        <v>0</v>
      </c>
      <c r="E11" s="271">
        <f t="shared" si="2"/>
        <v>0</v>
      </c>
      <c r="F11" s="272">
        <f t="shared" si="2"/>
        <v>0</v>
      </c>
      <c r="G11" s="273">
        <f t="shared" si="2"/>
        <v>57.009600000000006</v>
      </c>
      <c r="H11" s="273">
        <f t="shared" si="2"/>
        <v>54851.585475</v>
      </c>
      <c r="I11" s="273">
        <f t="shared" si="2"/>
        <v>1083.4180899999999</v>
      </c>
      <c r="J11" s="274">
        <f t="shared" si="2"/>
        <v>45.359417999999998</v>
      </c>
      <c r="K11" s="176" t="s">
        <v>14</v>
      </c>
    </row>
    <row r="12" spans="1:14" ht="14.25" customHeight="1" x14ac:dyDescent="0.25">
      <c r="A12" s="167" t="s">
        <v>15</v>
      </c>
      <c r="B12" s="256">
        <f t="shared" si="0"/>
        <v>54412.627895999998</v>
      </c>
      <c r="C12" s="256"/>
      <c r="D12" s="263"/>
      <c r="E12" s="263"/>
      <c r="F12" s="275"/>
      <c r="G12" s="265"/>
      <c r="H12" s="265">
        <v>54078.970516000001</v>
      </c>
      <c r="I12" s="256">
        <v>333.65737999999999</v>
      </c>
      <c r="J12" s="267"/>
      <c r="K12" s="175" t="s">
        <v>16</v>
      </c>
    </row>
    <row r="13" spans="1:14" ht="14.25" customHeight="1" x14ac:dyDescent="0.25">
      <c r="A13" s="168" t="s">
        <v>77</v>
      </c>
      <c r="B13" s="256">
        <f t="shared" si="0"/>
        <v>0</v>
      </c>
      <c r="C13" s="256"/>
      <c r="D13" s="263"/>
      <c r="E13" s="263"/>
      <c r="F13" s="276"/>
      <c r="G13" s="265"/>
      <c r="H13" s="265"/>
      <c r="I13" s="256"/>
      <c r="J13" s="269"/>
      <c r="K13" s="177" t="s">
        <v>17</v>
      </c>
    </row>
    <row r="14" spans="1:14" ht="14.25" customHeight="1" x14ac:dyDescent="0.25">
      <c r="A14" s="167" t="s">
        <v>18</v>
      </c>
      <c r="B14" s="256">
        <f t="shared" si="0"/>
        <v>374.95021800000001</v>
      </c>
      <c r="C14" s="256"/>
      <c r="D14" s="263"/>
      <c r="E14" s="263"/>
      <c r="F14" s="275"/>
      <c r="G14" s="265"/>
      <c r="H14" s="265">
        <v>329.5908</v>
      </c>
      <c r="I14" s="256"/>
      <c r="J14" s="269">
        <v>45.359417999999998</v>
      </c>
      <c r="K14" s="175" t="s">
        <v>19</v>
      </c>
    </row>
    <row r="15" spans="1:14" ht="14.25" customHeight="1" x14ac:dyDescent="0.25">
      <c r="A15" s="167" t="s">
        <v>20</v>
      </c>
      <c r="B15" s="256">
        <f t="shared" si="0"/>
        <v>560.68046900000002</v>
      </c>
      <c r="C15" s="256"/>
      <c r="D15" s="263"/>
      <c r="E15" s="263"/>
      <c r="F15" s="275"/>
      <c r="G15" s="265">
        <v>57.009600000000006</v>
      </c>
      <c r="H15" s="265">
        <v>443.024159</v>
      </c>
      <c r="I15" s="256">
        <v>60.646709999999992</v>
      </c>
      <c r="J15" s="267"/>
      <c r="K15" s="175" t="s">
        <v>21</v>
      </c>
    </row>
    <row r="16" spans="1:14" ht="14.25" customHeight="1" x14ac:dyDescent="0.25">
      <c r="A16" s="167" t="s">
        <v>22</v>
      </c>
      <c r="B16" s="256">
        <f t="shared" si="0"/>
        <v>597.83299999999997</v>
      </c>
      <c r="C16" s="256"/>
      <c r="D16" s="263"/>
      <c r="E16" s="263"/>
      <c r="F16" s="276"/>
      <c r="G16" s="265"/>
      <c r="H16" s="265"/>
      <c r="I16" s="266">
        <v>597.83299999999997</v>
      </c>
      <c r="J16" s="269"/>
      <c r="K16" s="175" t="s">
        <v>23</v>
      </c>
    </row>
    <row r="17" spans="1:14" ht="14.25" customHeight="1" x14ac:dyDescent="0.25">
      <c r="A17" s="167" t="s">
        <v>24</v>
      </c>
      <c r="B17" s="256">
        <f t="shared" si="0"/>
        <v>0</v>
      </c>
      <c r="C17" s="256"/>
      <c r="D17" s="263"/>
      <c r="E17" s="263"/>
      <c r="F17" s="276"/>
      <c r="G17" s="265"/>
      <c r="H17" s="265"/>
      <c r="I17" s="256"/>
      <c r="J17" s="269"/>
      <c r="K17" s="175" t="s">
        <v>25</v>
      </c>
    </row>
    <row r="18" spans="1:14" ht="14.25" customHeight="1" x14ac:dyDescent="0.25">
      <c r="A18" s="167" t="s">
        <v>26</v>
      </c>
      <c r="B18" s="256">
        <f t="shared" si="0"/>
        <v>0</v>
      </c>
      <c r="C18" s="256"/>
      <c r="D18" s="263"/>
      <c r="E18" s="263"/>
      <c r="F18" s="276"/>
      <c r="G18" s="265"/>
      <c r="H18" s="265"/>
      <c r="I18" s="256"/>
      <c r="J18" s="269"/>
      <c r="K18" s="175" t="s">
        <v>27</v>
      </c>
    </row>
    <row r="19" spans="1:14" ht="14.25" customHeight="1" x14ac:dyDescent="0.25">
      <c r="A19" s="167" t="s">
        <v>28</v>
      </c>
      <c r="B19" s="256">
        <f t="shared" si="0"/>
        <v>0</v>
      </c>
      <c r="C19" s="256"/>
      <c r="D19" s="263"/>
      <c r="E19" s="263"/>
      <c r="F19" s="276"/>
      <c r="G19" s="265"/>
      <c r="H19" s="265"/>
      <c r="I19" s="256"/>
      <c r="J19" s="269"/>
      <c r="K19" s="175" t="s">
        <v>29</v>
      </c>
    </row>
    <row r="20" spans="1:14" ht="14.25" customHeight="1" x14ac:dyDescent="0.25">
      <c r="A20" s="167" t="s">
        <v>73</v>
      </c>
      <c r="B20" s="256">
        <f t="shared" si="0"/>
        <v>91.280999999999992</v>
      </c>
      <c r="C20" s="256"/>
      <c r="D20" s="263"/>
      <c r="E20" s="263"/>
      <c r="F20" s="276"/>
      <c r="G20" s="265"/>
      <c r="H20" s="265"/>
      <c r="I20" s="263">
        <v>91.280999999999992</v>
      </c>
      <c r="J20" s="269"/>
      <c r="K20" s="175" t="s">
        <v>76</v>
      </c>
    </row>
    <row r="21" spans="1:14" ht="14.25" customHeight="1" x14ac:dyDescent="0.25">
      <c r="A21" s="166" t="s">
        <v>32</v>
      </c>
      <c r="B21" s="277">
        <f t="shared" si="0"/>
        <v>22478.432599999996</v>
      </c>
      <c r="C21" s="277">
        <f t="shared" ref="C21:J21" si="3">SUM(C22:C30)</f>
        <v>0</v>
      </c>
      <c r="D21" s="277">
        <f t="shared" si="3"/>
        <v>0</v>
      </c>
      <c r="E21" s="277">
        <f t="shared" si="3"/>
        <v>20437.199999999997</v>
      </c>
      <c r="F21" s="278">
        <f t="shared" si="3"/>
        <v>1496</v>
      </c>
      <c r="G21" s="278">
        <f t="shared" si="3"/>
        <v>0</v>
      </c>
      <c r="H21" s="279">
        <f t="shared" si="3"/>
        <v>0</v>
      </c>
      <c r="I21" s="279">
        <f t="shared" si="3"/>
        <v>545.23259999999993</v>
      </c>
      <c r="J21" s="280">
        <f t="shared" si="3"/>
        <v>0</v>
      </c>
      <c r="K21" s="176" t="s">
        <v>33</v>
      </c>
    </row>
    <row r="22" spans="1:14" ht="14.25" customHeight="1" x14ac:dyDescent="0.25">
      <c r="A22" s="167" t="s">
        <v>15</v>
      </c>
      <c r="B22" s="256">
        <f t="shared" si="0"/>
        <v>20221</v>
      </c>
      <c r="C22" s="256"/>
      <c r="D22" s="263"/>
      <c r="E22" s="263">
        <v>20142</v>
      </c>
      <c r="F22" s="276">
        <v>79</v>
      </c>
      <c r="G22" s="265"/>
      <c r="H22" s="265"/>
      <c r="I22" s="256"/>
      <c r="J22" s="281"/>
      <c r="K22" s="175" t="s">
        <v>16</v>
      </c>
    </row>
    <row r="23" spans="1:14" ht="14.25" customHeight="1" x14ac:dyDescent="0.25">
      <c r="A23" s="168" t="s">
        <v>117</v>
      </c>
      <c r="B23" s="256">
        <f t="shared" si="0"/>
        <v>196.6</v>
      </c>
      <c r="C23" s="256"/>
      <c r="D23" s="263"/>
      <c r="E23" s="263">
        <v>3.6</v>
      </c>
      <c r="F23" s="276">
        <v>193</v>
      </c>
      <c r="G23" s="265"/>
      <c r="H23" s="265"/>
      <c r="I23" s="256"/>
      <c r="J23" s="281"/>
      <c r="K23" s="177" t="s">
        <v>34</v>
      </c>
    </row>
    <row r="24" spans="1:14" ht="14.25" customHeight="1" x14ac:dyDescent="0.25">
      <c r="A24" s="167" t="s">
        <v>18</v>
      </c>
      <c r="B24" s="256">
        <f t="shared" si="0"/>
        <v>291.60000000000002</v>
      </c>
      <c r="C24" s="256"/>
      <c r="D24" s="263"/>
      <c r="E24" s="263">
        <v>291.60000000000002</v>
      </c>
      <c r="F24" s="276"/>
      <c r="G24" s="265"/>
      <c r="H24" s="265"/>
      <c r="I24" s="256"/>
      <c r="J24" s="281"/>
      <c r="K24" s="175" t="s">
        <v>19</v>
      </c>
    </row>
    <row r="25" spans="1:14" ht="14.25" customHeight="1" x14ac:dyDescent="0.25">
      <c r="A25" s="167" t="s">
        <v>20</v>
      </c>
      <c r="B25" s="256">
        <f t="shared" si="0"/>
        <v>1224</v>
      </c>
      <c r="C25" s="256"/>
      <c r="D25" s="263"/>
      <c r="E25" s="263"/>
      <c r="F25" s="276">
        <v>1224</v>
      </c>
      <c r="G25" s="265"/>
      <c r="H25" s="265"/>
      <c r="I25" s="256"/>
      <c r="J25" s="281"/>
      <c r="K25" s="175" t="s">
        <v>21</v>
      </c>
    </row>
    <row r="26" spans="1:14" ht="14.25" customHeight="1" x14ac:dyDescent="0.25">
      <c r="A26" s="167" t="s">
        <v>35</v>
      </c>
      <c r="B26" s="256">
        <f t="shared" si="0"/>
        <v>455.50619999999998</v>
      </c>
      <c r="C26" s="256"/>
      <c r="D26" s="263"/>
      <c r="E26" s="263"/>
      <c r="F26" s="276"/>
      <c r="G26" s="265"/>
      <c r="H26" s="265"/>
      <c r="I26" s="256">
        <v>455.50619999999998</v>
      </c>
      <c r="J26" s="282"/>
      <c r="K26" s="175" t="s">
        <v>23</v>
      </c>
    </row>
    <row r="27" spans="1:14" ht="14.25" customHeight="1" x14ac:dyDescent="0.25">
      <c r="A27" s="167" t="s">
        <v>24</v>
      </c>
      <c r="B27" s="256">
        <f t="shared" si="0"/>
        <v>0</v>
      </c>
      <c r="C27" s="256"/>
      <c r="D27" s="263"/>
      <c r="E27" s="263"/>
      <c r="F27" s="276"/>
      <c r="G27" s="265"/>
      <c r="H27" s="265"/>
      <c r="I27" s="256"/>
      <c r="J27" s="269"/>
      <c r="K27" s="175" t="s">
        <v>25</v>
      </c>
    </row>
    <row r="28" spans="1:14" ht="14.25" customHeight="1" x14ac:dyDescent="0.25">
      <c r="A28" s="167" t="s">
        <v>36</v>
      </c>
      <c r="B28" s="256">
        <f t="shared" si="0"/>
        <v>0</v>
      </c>
      <c r="C28" s="256"/>
      <c r="D28" s="263"/>
      <c r="E28" s="263"/>
      <c r="F28" s="276"/>
      <c r="G28" s="265"/>
      <c r="H28" s="265"/>
      <c r="I28" s="256"/>
      <c r="J28" s="269"/>
      <c r="K28" s="175" t="s">
        <v>27</v>
      </c>
    </row>
    <row r="29" spans="1:14" ht="14.25" customHeight="1" x14ac:dyDescent="0.25">
      <c r="A29" s="167" t="s">
        <v>28</v>
      </c>
      <c r="B29" s="256">
        <f t="shared" si="0"/>
        <v>0</v>
      </c>
      <c r="C29" s="256"/>
      <c r="D29" s="263"/>
      <c r="E29" s="263"/>
      <c r="F29" s="276"/>
      <c r="G29" s="265"/>
      <c r="H29" s="265"/>
      <c r="I29" s="256"/>
      <c r="J29" s="269"/>
      <c r="K29" s="175" t="s">
        <v>29</v>
      </c>
    </row>
    <row r="30" spans="1:14" ht="14.25" customHeight="1" x14ac:dyDescent="0.25">
      <c r="A30" s="167" t="s">
        <v>73</v>
      </c>
      <c r="B30" s="256">
        <f t="shared" si="0"/>
        <v>89.726399999999998</v>
      </c>
      <c r="C30" s="256"/>
      <c r="D30" s="263"/>
      <c r="E30" s="263"/>
      <c r="F30" s="276"/>
      <c r="G30" s="265"/>
      <c r="H30" s="265"/>
      <c r="I30" s="256">
        <v>89.726399999999998</v>
      </c>
      <c r="J30" s="283"/>
      <c r="K30" s="175" t="s">
        <v>76</v>
      </c>
    </row>
    <row r="31" spans="1:14" ht="14.25" customHeight="1" x14ac:dyDescent="0.25">
      <c r="A31" s="169" t="s">
        <v>37</v>
      </c>
      <c r="B31" s="277">
        <f t="shared" si="0"/>
        <v>0</v>
      </c>
      <c r="C31" s="277">
        <f t="shared" ref="C31:J31" si="4">C32+C33+C34</f>
        <v>-97.2</v>
      </c>
      <c r="D31" s="277">
        <f t="shared" si="4"/>
        <v>-8056.8</v>
      </c>
      <c r="E31" s="277">
        <f t="shared" si="4"/>
        <v>8154</v>
      </c>
      <c r="F31" s="278">
        <f t="shared" si="4"/>
        <v>0</v>
      </c>
      <c r="G31" s="278">
        <f t="shared" si="4"/>
        <v>0</v>
      </c>
      <c r="H31" s="273">
        <f t="shared" si="4"/>
        <v>0</v>
      </c>
      <c r="I31" s="273">
        <f t="shared" si="4"/>
        <v>0</v>
      </c>
      <c r="J31" s="274">
        <f t="shared" si="4"/>
        <v>0</v>
      </c>
      <c r="K31" s="178" t="s">
        <v>38</v>
      </c>
      <c r="N31" s="38"/>
    </row>
    <row r="32" spans="1:14" ht="14.25" customHeight="1" x14ac:dyDescent="0.25">
      <c r="A32" s="170" t="s">
        <v>41</v>
      </c>
      <c r="B32" s="256">
        <f t="shared" si="0"/>
        <v>0</v>
      </c>
      <c r="C32" s="256">
        <v>-97.2</v>
      </c>
      <c r="D32" s="256">
        <v>-8056.8</v>
      </c>
      <c r="E32" s="263">
        <v>8154</v>
      </c>
      <c r="F32" s="276"/>
      <c r="G32" s="265"/>
      <c r="H32" s="265"/>
      <c r="I32" s="256"/>
      <c r="J32" s="283"/>
      <c r="K32" s="179" t="s">
        <v>42</v>
      </c>
      <c r="N32" s="38"/>
    </row>
    <row r="33" spans="1:11" ht="14.25" customHeight="1" x14ac:dyDescent="0.25">
      <c r="A33" s="167" t="s">
        <v>39</v>
      </c>
      <c r="B33" s="256">
        <f t="shared" si="0"/>
        <v>0</v>
      </c>
      <c r="C33" s="284"/>
      <c r="D33" s="284"/>
      <c r="E33" s="284"/>
      <c r="F33" s="276"/>
      <c r="G33" s="265"/>
      <c r="H33" s="265"/>
      <c r="I33" s="256"/>
      <c r="J33" s="283"/>
      <c r="K33" s="175" t="s">
        <v>40</v>
      </c>
    </row>
    <row r="34" spans="1:11" ht="14.25" customHeight="1" x14ac:dyDescent="0.25">
      <c r="A34" s="168" t="s">
        <v>43</v>
      </c>
      <c r="B34" s="256">
        <f t="shared" si="0"/>
        <v>0</v>
      </c>
      <c r="C34" s="284"/>
      <c r="D34" s="284"/>
      <c r="E34" s="284"/>
      <c r="F34" s="276"/>
      <c r="G34" s="265"/>
      <c r="H34" s="265"/>
      <c r="I34" s="256"/>
      <c r="J34" s="283"/>
      <c r="K34" s="177" t="s">
        <v>44</v>
      </c>
    </row>
    <row r="35" spans="1:11" ht="14.25" customHeight="1" x14ac:dyDescent="0.25">
      <c r="A35" s="171" t="s">
        <v>45</v>
      </c>
      <c r="B35" s="277">
        <f t="shared" si="0"/>
        <v>3324.4987799999999</v>
      </c>
      <c r="C35" s="285">
        <f t="shared" ref="C35:J35" si="5">SUM(C36:C44)</f>
        <v>0</v>
      </c>
      <c r="D35" s="285">
        <f t="shared" si="5"/>
        <v>0</v>
      </c>
      <c r="E35" s="285">
        <f t="shared" si="5"/>
        <v>2192.4</v>
      </c>
      <c r="F35" s="273">
        <f t="shared" si="5"/>
        <v>2</v>
      </c>
      <c r="G35" s="273">
        <f t="shared" si="5"/>
        <v>2.6307</v>
      </c>
      <c r="H35" s="273">
        <f t="shared" si="5"/>
        <v>0</v>
      </c>
      <c r="I35" s="273">
        <f t="shared" si="5"/>
        <v>1127.4680799999999</v>
      </c>
      <c r="J35" s="274">
        <f t="shared" si="5"/>
        <v>0</v>
      </c>
      <c r="K35" s="180" t="s">
        <v>46</v>
      </c>
    </row>
    <row r="36" spans="1:11" ht="14.25" customHeight="1" x14ac:dyDescent="0.25">
      <c r="A36" s="167" t="s">
        <v>47</v>
      </c>
      <c r="B36" s="256">
        <f t="shared" si="0"/>
        <v>43.2</v>
      </c>
      <c r="C36" s="256"/>
      <c r="D36" s="263"/>
      <c r="E36" s="263">
        <v>43.2</v>
      </c>
      <c r="F36" s="276"/>
      <c r="G36" s="265"/>
      <c r="H36" s="265"/>
      <c r="I36" s="286"/>
      <c r="J36" s="269"/>
      <c r="K36" s="175" t="s">
        <v>48</v>
      </c>
    </row>
    <row r="37" spans="1:11" ht="14.25" customHeight="1" x14ac:dyDescent="0.25">
      <c r="A37" s="167" t="s">
        <v>15</v>
      </c>
      <c r="B37" s="256">
        <f t="shared" si="0"/>
        <v>1839.6000000000001</v>
      </c>
      <c r="C37" s="256"/>
      <c r="D37" s="263"/>
      <c r="E37" s="263">
        <v>1839.6000000000001</v>
      </c>
      <c r="F37" s="276"/>
      <c r="G37" s="265"/>
      <c r="H37" s="265"/>
      <c r="I37" s="286"/>
      <c r="J37" s="269"/>
      <c r="K37" s="175" t="s">
        <v>16</v>
      </c>
    </row>
    <row r="38" spans="1:11" ht="14.25" customHeight="1" x14ac:dyDescent="0.25">
      <c r="A38" s="168" t="s">
        <v>77</v>
      </c>
      <c r="B38" s="256">
        <f t="shared" si="0"/>
        <v>10.8</v>
      </c>
      <c r="C38" s="256"/>
      <c r="D38" s="263"/>
      <c r="E38" s="263">
        <v>10.8</v>
      </c>
      <c r="F38" s="276"/>
      <c r="G38" s="265"/>
      <c r="H38" s="265"/>
      <c r="I38" s="286"/>
      <c r="J38" s="269"/>
      <c r="K38" s="177" t="s">
        <v>34</v>
      </c>
    </row>
    <row r="39" spans="1:11" ht="14.25" customHeight="1" x14ac:dyDescent="0.25">
      <c r="A39" s="167" t="s">
        <v>18</v>
      </c>
      <c r="B39" s="256">
        <f t="shared" si="0"/>
        <v>3.6</v>
      </c>
      <c r="C39" s="256"/>
      <c r="D39" s="263"/>
      <c r="E39" s="263">
        <v>3.6</v>
      </c>
      <c r="F39" s="276"/>
      <c r="G39" s="265"/>
      <c r="H39" s="265"/>
      <c r="I39" s="286"/>
      <c r="J39" s="269"/>
      <c r="K39" s="175" t="s">
        <v>19</v>
      </c>
    </row>
    <row r="40" spans="1:11" ht="14.25" customHeight="1" x14ac:dyDescent="0.25">
      <c r="A40" s="167" t="s">
        <v>20</v>
      </c>
      <c r="B40" s="256">
        <f t="shared" si="0"/>
        <v>30.8</v>
      </c>
      <c r="C40" s="256"/>
      <c r="D40" s="263"/>
      <c r="E40" s="263">
        <v>28.8</v>
      </c>
      <c r="F40" s="276">
        <v>2</v>
      </c>
      <c r="G40" s="265"/>
      <c r="H40" s="265"/>
      <c r="I40" s="286"/>
      <c r="J40" s="269"/>
      <c r="K40" s="175" t="s">
        <v>21</v>
      </c>
    </row>
    <row r="41" spans="1:11" ht="14.25" customHeight="1" x14ac:dyDescent="0.25">
      <c r="A41" s="167" t="s">
        <v>35</v>
      </c>
      <c r="B41" s="256">
        <f t="shared" si="0"/>
        <v>101.53404</v>
      </c>
      <c r="C41" s="256"/>
      <c r="D41" s="263"/>
      <c r="E41" s="263">
        <v>43.2</v>
      </c>
      <c r="F41" s="276"/>
      <c r="G41" s="265">
        <v>2.6307</v>
      </c>
      <c r="H41" s="265"/>
      <c r="I41" s="256">
        <v>55.703339999999997</v>
      </c>
      <c r="J41" s="269"/>
      <c r="K41" s="175" t="s">
        <v>23</v>
      </c>
    </row>
    <row r="42" spans="1:11" ht="14.25" customHeight="1" x14ac:dyDescent="0.25">
      <c r="A42" s="167" t="s">
        <v>26</v>
      </c>
      <c r="B42" s="256">
        <f t="shared" si="0"/>
        <v>1294.9647399999999</v>
      </c>
      <c r="C42" s="256"/>
      <c r="D42" s="263"/>
      <c r="E42" s="263">
        <v>223.20000000000002</v>
      </c>
      <c r="F42" s="276"/>
      <c r="G42" s="265"/>
      <c r="H42" s="265"/>
      <c r="I42" s="256">
        <v>1071.7647399999998</v>
      </c>
      <c r="J42" s="282"/>
      <c r="K42" s="175" t="s">
        <v>27</v>
      </c>
    </row>
    <row r="43" spans="1:11" ht="14.25" customHeight="1" x14ac:dyDescent="0.25">
      <c r="A43" s="167" t="s">
        <v>28</v>
      </c>
      <c r="B43" s="256">
        <f t="shared" si="0"/>
        <v>0</v>
      </c>
      <c r="C43" s="256"/>
      <c r="D43" s="263"/>
      <c r="E43" s="263"/>
      <c r="F43" s="276"/>
      <c r="G43" s="265"/>
      <c r="H43" s="265"/>
      <c r="I43" s="286"/>
      <c r="J43" s="269"/>
      <c r="K43" s="175" t="s">
        <v>29</v>
      </c>
    </row>
    <row r="44" spans="1:11" ht="14.25" customHeight="1" x14ac:dyDescent="0.25">
      <c r="A44" s="167" t="s">
        <v>73</v>
      </c>
      <c r="B44" s="256">
        <f t="shared" si="0"/>
        <v>0</v>
      </c>
      <c r="C44" s="256"/>
      <c r="D44" s="263"/>
      <c r="E44" s="263"/>
      <c r="F44" s="276"/>
      <c r="G44" s="265"/>
      <c r="H44" s="265"/>
      <c r="I44" s="286"/>
      <c r="J44" s="269"/>
      <c r="K44" s="175" t="s">
        <v>76</v>
      </c>
    </row>
    <row r="45" spans="1:11" ht="14.25" customHeight="1" x14ac:dyDescent="0.25">
      <c r="A45" s="169" t="s">
        <v>49</v>
      </c>
      <c r="B45" s="277">
        <f t="shared" si="0"/>
        <v>1547.7653</v>
      </c>
      <c r="C45" s="287"/>
      <c r="D45" s="287"/>
      <c r="E45" s="285">
        <v>1418.4</v>
      </c>
      <c r="F45" s="278">
        <v>128</v>
      </c>
      <c r="G45" s="273">
        <v>1.3653000000000002</v>
      </c>
      <c r="H45" s="279"/>
      <c r="I45" s="277"/>
      <c r="J45" s="288"/>
      <c r="K45" s="181" t="s">
        <v>50</v>
      </c>
    </row>
    <row r="46" spans="1:11" ht="21.75" customHeight="1" x14ac:dyDescent="0.25">
      <c r="A46" s="171" t="s">
        <v>51</v>
      </c>
      <c r="B46" s="277">
        <f t="shared" si="0"/>
        <v>39368.950482999993</v>
      </c>
      <c r="C46" s="285">
        <f t="shared" ref="C46:J46" si="6">C10-C11+C21+C31-C35-C45</f>
        <v>0</v>
      </c>
      <c r="D46" s="285">
        <f t="shared" si="6"/>
        <v>0</v>
      </c>
      <c r="E46" s="285">
        <f t="shared" si="6"/>
        <v>13953.599999999999</v>
      </c>
      <c r="F46" s="273">
        <f t="shared" si="6"/>
        <v>1366</v>
      </c>
      <c r="G46" s="273">
        <f t="shared" si="6"/>
        <v>1206.9918000000002</v>
      </c>
      <c r="H46" s="273">
        <f t="shared" si="6"/>
        <v>5310.7226289999962</v>
      </c>
      <c r="I46" s="273">
        <f t="shared" si="6"/>
        <v>17485.756969999999</v>
      </c>
      <c r="J46" s="274">
        <f t="shared" si="6"/>
        <v>45.879083999999999</v>
      </c>
      <c r="K46" s="180" t="s">
        <v>52</v>
      </c>
    </row>
    <row r="47" spans="1:11" ht="14.25" customHeight="1" x14ac:dyDescent="0.25">
      <c r="A47" s="169" t="s">
        <v>53</v>
      </c>
      <c r="B47" s="277">
        <f t="shared" si="0"/>
        <v>39367.987598000007</v>
      </c>
      <c r="C47" s="285">
        <f t="shared" ref="C47:J47" si="7">C48+C50</f>
        <v>0</v>
      </c>
      <c r="D47" s="285">
        <f t="shared" si="7"/>
        <v>0</v>
      </c>
      <c r="E47" s="285">
        <f t="shared" si="7"/>
        <v>13953.600000000002</v>
      </c>
      <c r="F47" s="278">
        <f t="shared" si="7"/>
        <v>1366</v>
      </c>
      <c r="G47" s="273">
        <f t="shared" si="7"/>
        <v>1206.9918000000002</v>
      </c>
      <c r="H47" s="273">
        <f t="shared" si="7"/>
        <v>5310.4002439999995</v>
      </c>
      <c r="I47" s="273">
        <f t="shared" si="7"/>
        <v>17485.116470000001</v>
      </c>
      <c r="J47" s="274">
        <f t="shared" si="7"/>
        <v>45.879083999999999</v>
      </c>
      <c r="K47" s="181" t="s">
        <v>54</v>
      </c>
    </row>
    <row r="48" spans="1:11" ht="14.25" customHeight="1" x14ac:dyDescent="0.25">
      <c r="A48" s="171" t="s">
        <v>55</v>
      </c>
      <c r="B48" s="277">
        <f t="shared" si="0"/>
        <v>824.48667999999998</v>
      </c>
      <c r="C48" s="271"/>
      <c r="D48" s="289"/>
      <c r="E48" s="290"/>
      <c r="F48" s="272"/>
      <c r="G48" s="273"/>
      <c r="H48" s="273"/>
      <c r="I48" s="277">
        <v>824.48667999999998</v>
      </c>
      <c r="J48" s="291"/>
      <c r="K48" s="180" t="s">
        <v>56</v>
      </c>
    </row>
    <row r="49" spans="1:11" ht="14.25" customHeight="1" x14ac:dyDescent="0.25">
      <c r="A49" s="172" t="s">
        <v>57</v>
      </c>
      <c r="B49" s="256">
        <f t="shared" si="0"/>
        <v>0</v>
      </c>
      <c r="C49" s="292"/>
      <c r="D49" s="293"/>
      <c r="E49" s="263"/>
      <c r="F49" s="294"/>
      <c r="G49" s="295"/>
      <c r="H49" s="265"/>
      <c r="I49" s="256"/>
      <c r="J49" s="281"/>
      <c r="K49" s="182" t="s">
        <v>58</v>
      </c>
    </row>
    <row r="50" spans="1:11" ht="14.25" customHeight="1" x14ac:dyDescent="0.25">
      <c r="A50" s="171" t="s">
        <v>59</v>
      </c>
      <c r="B50" s="277">
        <f t="shared" si="0"/>
        <v>38543.500918000005</v>
      </c>
      <c r="C50" s="277">
        <f t="shared" ref="C50:J50" si="8">SUM(C51:C56)</f>
        <v>0</v>
      </c>
      <c r="D50" s="277">
        <f t="shared" si="8"/>
        <v>0</v>
      </c>
      <c r="E50" s="277">
        <f t="shared" si="8"/>
        <v>13953.600000000002</v>
      </c>
      <c r="F50" s="272">
        <f t="shared" si="8"/>
        <v>1366</v>
      </c>
      <c r="G50" s="273">
        <f t="shared" si="8"/>
        <v>1206.9918000000002</v>
      </c>
      <c r="H50" s="273">
        <f t="shared" si="8"/>
        <v>5310.4002439999995</v>
      </c>
      <c r="I50" s="273">
        <f t="shared" si="8"/>
        <v>16660.629789999999</v>
      </c>
      <c r="J50" s="274">
        <f t="shared" si="8"/>
        <v>45.879083999999999</v>
      </c>
      <c r="K50" s="180" t="s">
        <v>60</v>
      </c>
    </row>
    <row r="51" spans="1:11" ht="14.25" customHeight="1" x14ac:dyDescent="0.25">
      <c r="A51" s="167" t="s">
        <v>61</v>
      </c>
      <c r="B51" s="256">
        <f t="shared" si="0"/>
        <v>10334.547504</v>
      </c>
      <c r="C51" s="256"/>
      <c r="D51" s="256"/>
      <c r="E51" s="256">
        <v>3621.6</v>
      </c>
      <c r="F51" s="276">
        <v>5</v>
      </c>
      <c r="G51" s="265">
        <v>1049.4162000000001</v>
      </c>
      <c r="H51" s="265">
        <v>4333.3065999999999</v>
      </c>
      <c r="I51" s="256">
        <v>1279.3456199999998</v>
      </c>
      <c r="J51" s="296">
        <v>45.879083999999999</v>
      </c>
      <c r="K51" s="175" t="s">
        <v>62</v>
      </c>
    </row>
    <row r="52" spans="1:11" ht="14.25" customHeight="1" x14ac:dyDescent="0.25">
      <c r="A52" s="167" t="s">
        <v>63</v>
      </c>
      <c r="B52" s="256">
        <f t="shared" si="0"/>
        <v>584.40255999999999</v>
      </c>
      <c r="C52" s="256"/>
      <c r="D52" s="256"/>
      <c r="E52" s="263">
        <v>118.8</v>
      </c>
      <c r="F52" s="276"/>
      <c r="G52" s="265"/>
      <c r="H52" s="265"/>
      <c r="I52" s="256">
        <v>465.60255999999998</v>
      </c>
      <c r="J52" s="296"/>
      <c r="K52" s="175" t="s">
        <v>64</v>
      </c>
    </row>
    <row r="53" spans="1:11" ht="14.25" customHeight="1" x14ac:dyDescent="0.25">
      <c r="A53" s="167" t="s">
        <v>65</v>
      </c>
      <c r="B53" s="256">
        <f t="shared" si="0"/>
        <v>13774.30047</v>
      </c>
      <c r="C53" s="256"/>
      <c r="D53" s="256"/>
      <c r="E53" s="263">
        <v>90</v>
      </c>
      <c r="F53" s="276"/>
      <c r="G53" s="265">
        <v>7.892100000000001</v>
      </c>
      <c r="H53" s="265"/>
      <c r="I53" s="256">
        <v>13676.408370000001</v>
      </c>
      <c r="J53" s="296"/>
      <c r="K53" s="175" t="s">
        <v>66</v>
      </c>
    </row>
    <row r="54" spans="1:11" ht="14.25" customHeight="1" x14ac:dyDescent="0.25">
      <c r="A54" s="167" t="s">
        <v>67</v>
      </c>
      <c r="B54" s="256">
        <f t="shared" si="0"/>
        <v>8642.8935249999995</v>
      </c>
      <c r="C54" s="256"/>
      <c r="D54" s="256"/>
      <c r="E54" s="263">
        <v>6638.4000000000005</v>
      </c>
      <c r="F54" s="276">
        <v>1072</v>
      </c>
      <c r="G54" s="265">
        <v>84.249000000000009</v>
      </c>
      <c r="H54" s="265">
        <v>599.98542500000008</v>
      </c>
      <c r="I54" s="256">
        <v>248.25909999999999</v>
      </c>
      <c r="J54" s="296"/>
      <c r="K54" s="175" t="s">
        <v>68</v>
      </c>
    </row>
    <row r="55" spans="1:11" ht="14.25" customHeight="1" x14ac:dyDescent="0.25">
      <c r="A55" s="167" t="s">
        <v>69</v>
      </c>
      <c r="B55" s="256">
        <f t="shared" si="0"/>
        <v>859.72115999999994</v>
      </c>
      <c r="C55" s="256"/>
      <c r="D55" s="256"/>
      <c r="E55" s="263">
        <v>144</v>
      </c>
      <c r="F55" s="276"/>
      <c r="G55" s="265"/>
      <c r="H55" s="265">
        <v>0</v>
      </c>
      <c r="I55" s="256">
        <v>715.72115999999994</v>
      </c>
      <c r="J55" s="296"/>
      <c r="K55" s="175" t="s">
        <v>70</v>
      </c>
    </row>
    <row r="56" spans="1:11" ht="14.25" customHeight="1" x14ac:dyDescent="0.25">
      <c r="A56" s="167" t="s">
        <v>30</v>
      </c>
      <c r="B56" s="256">
        <f t="shared" si="0"/>
        <v>4347.6356990000004</v>
      </c>
      <c r="C56" s="256"/>
      <c r="D56" s="256"/>
      <c r="E56" s="263">
        <v>3340.8</v>
      </c>
      <c r="F56" s="276">
        <v>289</v>
      </c>
      <c r="G56" s="265">
        <v>65.4345</v>
      </c>
      <c r="H56" s="265">
        <v>377.10821900000002</v>
      </c>
      <c r="I56" s="256">
        <v>275.29298</v>
      </c>
      <c r="J56" s="296"/>
      <c r="K56" s="175" t="s">
        <v>31</v>
      </c>
    </row>
    <row r="57" spans="1:11" ht="14.25" customHeight="1" x14ac:dyDescent="0.25">
      <c r="A57" s="169" t="s">
        <v>71</v>
      </c>
      <c r="B57" s="277">
        <f t="shared" si="0"/>
        <v>0.96288499999445776</v>
      </c>
      <c r="C57" s="277">
        <f>C46-C47</f>
        <v>0</v>
      </c>
      <c r="D57" s="277">
        <f>D46-D47</f>
        <v>0</v>
      </c>
      <c r="E57" s="277">
        <f>E46-E47</f>
        <v>0</v>
      </c>
      <c r="F57" s="297">
        <f>F46-F47</f>
        <v>0</v>
      </c>
      <c r="G57" s="273">
        <v>0</v>
      </c>
      <c r="H57" s="273">
        <f>H46-H47</f>
        <v>0.32238499999675696</v>
      </c>
      <c r="I57" s="273">
        <f>I46-I47</f>
        <v>0.6404999999977008</v>
      </c>
      <c r="J57" s="298">
        <f>J46-J47</f>
        <v>0</v>
      </c>
      <c r="K57" s="181" t="s">
        <v>72</v>
      </c>
    </row>
  </sheetData>
  <mergeCells count="2">
    <mergeCell ref="A2:K2"/>
    <mergeCell ref="A1:K1"/>
  </mergeCells>
  <pageMargins left="0.10433070899999999" right="0.10433070899999999" top="0.25" bottom="0.2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120" zoomScaleNormal="120" workbookViewId="0">
      <selection activeCell="O13" sqref="O13"/>
    </sheetView>
  </sheetViews>
  <sheetFormatPr defaultRowHeight="15" x14ac:dyDescent="0.25"/>
  <cols>
    <col min="1" max="1" width="25.7109375" customWidth="1"/>
    <col min="2" max="2" width="8" customWidth="1"/>
    <col min="3" max="3" width="9.140625" customWidth="1"/>
    <col min="4" max="4" width="8.42578125" customWidth="1"/>
    <col min="5" max="5" width="7.85546875" customWidth="1"/>
    <col min="6" max="6" width="9" customWidth="1"/>
    <col min="7" max="7" width="8.28515625" customWidth="1"/>
    <col min="8" max="8" width="25.7109375" customWidth="1"/>
  </cols>
  <sheetData>
    <row r="1" spans="1:16" ht="12.95" customHeight="1" x14ac:dyDescent="0.25">
      <c r="A1" s="442" t="s">
        <v>268</v>
      </c>
      <c r="B1" s="442"/>
      <c r="C1" s="442"/>
      <c r="D1" s="442"/>
      <c r="E1" s="442"/>
      <c r="F1" s="442"/>
      <c r="G1" s="442"/>
      <c r="H1" s="442"/>
    </row>
    <row r="2" spans="1:16" ht="12.95" customHeight="1" x14ac:dyDescent="0.25">
      <c r="A2" s="445" t="s">
        <v>269</v>
      </c>
      <c r="B2" s="445"/>
      <c r="C2" s="445"/>
      <c r="D2" s="445"/>
      <c r="E2" s="445"/>
      <c r="F2" s="445"/>
      <c r="G2" s="445"/>
      <c r="H2" s="445"/>
    </row>
    <row r="3" spans="1:16" ht="66" customHeight="1" x14ac:dyDescent="0.25">
      <c r="A3" s="189"/>
      <c r="B3" s="25" t="s">
        <v>85</v>
      </c>
      <c r="C3" s="25" t="s">
        <v>86</v>
      </c>
      <c r="D3" s="25" t="s">
        <v>87</v>
      </c>
      <c r="E3" s="25" t="s">
        <v>85</v>
      </c>
      <c r="F3" s="25" t="s">
        <v>86</v>
      </c>
      <c r="G3" s="25" t="s">
        <v>87</v>
      </c>
      <c r="H3" s="190"/>
    </row>
    <row r="4" spans="1:16" ht="12.95" customHeight="1" x14ac:dyDescent="0.25">
      <c r="A4" s="191"/>
      <c r="B4" s="443" t="s">
        <v>88</v>
      </c>
      <c r="C4" s="444"/>
      <c r="D4" s="444"/>
      <c r="E4" s="443" t="s">
        <v>0</v>
      </c>
      <c r="F4" s="444" t="s">
        <v>0</v>
      </c>
      <c r="G4" s="444"/>
      <c r="H4" s="192"/>
      <c r="K4" s="26"/>
      <c r="L4" s="26"/>
      <c r="M4" s="26"/>
      <c r="N4" s="26"/>
      <c r="O4" s="26"/>
      <c r="P4" s="26"/>
    </row>
    <row r="5" spans="1:16" ht="12" customHeight="1" x14ac:dyDescent="0.25">
      <c r="A5" s="164" t="s">
        <v>1</v>
      </c>
      <c r="B5" s="219">
        <v>27</v>
      </c>
      <c r="C5" s="220">
        <v>2238</v>
      </c>
      <c r="D5" s="221"/>
      <c r="E5" s="222">
        <v>97.2</v>
      </c>
      <c r="F5" s="223">
        <v>8056.8</v>
      </c>
      <c r="G5" s="224"/>
      <c r="H5" s="211" t="s">
        <v>2</v>
      </c>
      <c r="K5" s="26"/>
      <c r="L5" s="26"/>
      <c r="M5" s="26"/>
      <c r="N5" s="26"/>
      <c r="O5" s="26"/>
      <c r="P5" s="26"/>
    </row>
    <row r="6" spans="1:16" ht="12" customHeight="1" x14ac:dyDescent="0.25">
      <c r="A6" s="165" t="s">
        <v>3</v>
      </c>
      <c r="B6" s="225"/>
      <c r="C6" s="226"/>
      <c r="D6" s="227">
        <v>482</v>
      </c>
      <c r="E6" s="228"/>
      <c r="F6" s="229"/>
      <c r="G6" s="230">
        <v>1735.2</v>
      </c>
      <c r="H6" s="212" t="s">
        <v>4</v>
      </c>
      <c r="K6" s="26"/>
      <c r="L6" s="26"/>
      <c r="M6" s="26"/>
      <c r="N6" s="26"/>
      <c r="O6" s="26"/>
      <c r="P6" s="26"/>
    </row>
    <row r="7" spans="1:16" ht="12" customHeight="1" x14ac:dyDescent="0.25">
      <c r="A7" s="165" t="s">
        <v>5</v>
      </c>
      <c r="B7" s="225"/>
      <c r="C7" s="226"/>
      <c r="D7" s="227">
        <v>3545</v>
      </c>
      <c r="E7" s="228"/>
      <c r="F7" s="229"/>
      <c r="G7" s="230">
        <v>12762</v>
      </c>
      <c r="H7" s="212" t="s">
        <v>6</v>
      </c>
      <c r="K7" s="26"/>
      <c r="L7" s="26"/>
      <c r="M7" s="26"/>
      <c r="N7" s="26"/>
      <c r="O7" s="26"/>
      <c r="P7" s="26"/>
    </row>
    <row r="8" spans="1:16" ht="12" customHeight="1" x14ac:dyDescent="0.25">
      <c r="A8" s="165" t="s">
        <v>7</v>
      </c>
      <c r="B8" s="225"/>
      <c r="C8" s="226"/>
      <c r="D8" s="227"/>
      <c r="E8" s="228"/>
      <c r="F8" s="229"/>
      <c r="G8" s="230"/>
      <c r="H8" s="213" t="s">
        <v>8</v>
      </c>
      <c r="K8" s="26"/>
      <c r="L8" s="26"/>
      <c r="M8" s="26"/>
      <c r="N8" s="26"/>
      <c r="O8" s="26"/>
      <c r="P8" s="26"/>
    </row>
    <row r="9" spans="1:16" ht="12" customHeight="1" x14ac:dyDescent="0.25">
      <c r="A9" s="165" t="s">
        <v>9</v>
      </c>
      <c r="B9" s="225"/>
      <c r="C9" s="226"/>
      <c r="D9" s="227"/>
      <c r="E9" s="228"/>
      <c r="F9" s="229"/>
      <c r="G9" s="230"/>
      <c r="H9" s="213" t="s">
        <v>10</v>
      </c>
      <c r="K9" s="26"/>
      <c r="L9" s="26"/>
      <c r="M9" s="26"/>
      <c r="N9" s="26"/>
      <c r="O9" s="26"/>
      <c r="P9" s="26"/>
    </row>
    <row r="10" spans="1:16" ht="15" customHeight="1" x14ac:dyDescent="0.25">
      <c r="A10" s="166" t="s">
        <v>11</v>
      </c>
      <c r="B10" s="231">
        <f t="shared" ref="B10:G10" si="0">B5+B6-B7+B8-B9</f>
        <v>27</v>
      </c>
      <c r="C10" s="232">
        <f t="shared" si="0"/>
        <v>2238</v>
      </c>
      <c r="D10" s="233">
        <f>D5+D6-D7+D8-D9</f>
        <v>-3063</v>
      </c>
      <c r="E10" s="231">
        <f t="shared" si="0"/>
        <v>97.2</v>
      </c>
      <c r="F10" s="232">
        <f t="shared" si="0"/>
        <v>8056.8</v>
      </c>
      <c r="G10" s="233">
        <f t="shared" si="0"/>
        <v>-11026.8</v>
      </c>
      <c r="H10" s="214" t="s">
        <v>12</v>
      </c>
      <c r="K10" s="26"/>
      <c r="L10" s="26"/>
      <c r="M10" s="26"/>
      <c r="N10" s="26"/>
      <c r="O10" s="26"/>
      <c r="P10" s="26"/>
    </row>
    <row r="11" spans="1:16" ht="15" customHeight="1" x14ac:dyDescent="0.25">
      <c r="A11" s="166" t="s">
        <v>13</v>
      </c>
      <c r="B11" s="231">
        <f t="shared" ref="B11:G11" si="1">SUM(B12:B20)</f>
        <v>0</v>
      </c>
      <c r="C11" s="232">
        <f t="shared" si="1"/>
        <v>0</v>
      </c>
      <c r="D11" s="233">
        <f t="shared" si="1"/>
        <v>0</v>
      </c>
      <c r="E11" s="231">
        <f t="shared" si="1"/>
        <v>0</v>
      </c>
      <c r="F11" s="232">
        <f t="shared" si="1"/>
        <v>0</v>
      </c>
      <c r="G11" s="233">
        <f t="shared" si="1"/>
        <v>0</v>
      </c>
      <c r="H11" s="214" t="s">
        <v>14</v>
      </c>
      <c r="K11" s="26"/>
      <c r="L11" s="26"/>
      <c r="M11" s="26"/>
      <c r="N11" s="26"/>
      <c r="O11" s="26"/>
      <c r="P11" s="26"/>
    </row>
    <row r="12" spans="1:16" ht="12" customHeight="1" x14ac:dyDescent="0.25">
      <c r="A12" s="167" t="s">
        <v>15</v>
      </c>
      <c r="B12" s="225"/>
      <c r="C12" s="226"/>
      <c r="D12" s="227"/>
      <c r="E12" s="228"/>
      <c r="F12" s="229"/>
      <c r="G12" s="230"/>
      <c r="H12" s="213" t="s">
        <v>16</v>
      </c>
      <c r="K12" s="26"/>
      <c r="L12" s="26"/>
      <c r="M12" s="26"/>
      <c r="N12" s="26"/>
      <c r="O12" s="26"/>
      <c r="P12" s="26"/>
    </row>
    <row r="13" spans="1:16" ht="12" customHeight="1" x14ac:dyDescent="0.25">
      <c r="A13" s="170" t="s">
        <v>78</v>
      </c>
      <c r="B13" s="234"/>
      <c r="C13" s="226"/>
      <c r="D13" s="227"/>
      <c r="E13" s="228"/>
      <c r="F13" s="229"/>
      <c r="G13" s="230"/>
      <c r="H13" s="215" t="s">
        <v>89</v>
      </c>
      <c r="K13" s="26"/>
      <c r="L13" s="26"/>
      <c r="M13" s="26"/>
      <c r="N13" s="26"/>
      <c r="O13" s="26"/>
      <c r="P13" s="26"/>
    </row>
    <row r="14" spans="1:16" ht="12" customHeight="1" x14ac:dyDescent="0.25">
      <c r="A14" s="167" t="s">
        <v>18</v>
      </c>
      <c r="B14" s="225"/>
      <c r="C14" s="226"/>
      <c r="D14" s="227"/>
      <c r="E14" s="228"/>
      <c r="F14" s="229"/>
      <c r="G14" s="230"/>
      <c r="H14" s="213" t="s">
        <v>19</v>
      </c>
      <c r="K14" s="26"/>
      <c r="L14" s="26"/>
      <c r="M14" s="26"/>
      <c r="N14" s="26"/>
      <c r="O14" s="26"/>
      <c r="P14" s="26"/>
    </row>
    <row r="15" spans="1:16" ht="12" customHeight="1" x14ac:dyDescent="0.25">
      <c r="A15" s="167" t="s">
        <v>20</v>
      </c>
      <c r="B15" s="225"/>
      <c r="C15" s="226"/>
      <c r="D15" s="227"/>
      <c r="E15" s="228"/>
      <c r="F15" s="229"/>
      <c r="G15" s="230"/>
      <c r="H15" s="213" t="s">
        <v>21</v>
      </c>
      <c r="K15" s="26"/>
      <c r="L15" s="26"/>
      <c r="M15" s="26"/>
      <c r="N15" s="26"/>
      <c r="O15" s="26"/>
      <c r="P15" s="26"/>
    </row>
    <row r="16" spans="1:16" ht="12" customHeight="1" x14ac:dyDescent="0.25">
      <c r="A16" s="167" t="s">
        <v>22</v>
      </c>
      <c r="B16" s="225"/>
      <c r="C16" s="226"/>
      <c r="D16" s="227"/>
      <c r="E16" s="228"/>
      <c r="F16" s="229"/>
      <c r="G16" s="230"/>
      <c r="H16" s="213" t="s">
        <v>23</v>
      </c>
      <c r="K16" s="26"/>
      <c r="L16" s="26"/>
      <c r="M16" s="26"/>
      <c r="N16" s="26"/>
      <c r="O16" s="26"/>
      <c r="P16" s="26"/>
    </row>
    <row r="17" spans="1:16" ht="12" customHeight="1" x14ac:dyDescent="0.25">
      <c r="A17" s="167" t="s">
        <v>24</v>
      </c>
      <c r="B17" s="225"/>
      <c r="C17" s="226"/>
      <c r="D17" s="227"/>
      <c r="E17" s="228"/>
      <c r="F17" s="229"/>
      <c r="G17" s="230"/>
      <c r="H17" s="213" t="s">
        <v>25</v>
      </c>
      <c r="K17" s="26"/>
      <c r="L17" s="26"/>
      <c r="M17" s="26"/>
      <c r="N17" s="26"/>
      <c r="O17" s="26"/>
      <c r="P17" s="26"/>
    </row>
    <row r="18" spans="1:16" ht="12" customHeight="1" x14ac:dyDescent="0.25">
      <c r="A18" s="167" t="s">
        <v>26</v>
      </c>
      <c r="B18" s="225"/>
      <c r="C18" s="226"/>
      <c r="D18" s="227"/>
      <c r="E18" s="228"/>
      <c r="F18" s="229"/>
      <c r="G18" s="230"/>
      <c r="H18" s="213" t="s">
        <v>27</v>
      </c>
      <c r="K18" s="26"/>
      <c r="L18" s="26"/>
      <c r="M18" s="26"/>
      <c r="N18" s="26"/>
      <c r="O18" s="26"/>
      <c r="P18" s="26"/>
    </row>
    <row r="19" spans="1:16" ht="12" customHeight="1" x14ac:dyDescent="0.25">
      <c r="A19" s="167" t="s">
        <v>28</v>
      </c>
      <c r="B19" s="225"/>
      <c r="C19" s="226"/>
      <c r="D19" s="227"/>
      <c r="E19" s="228"/>
      <c r="F19" s="229"/>
      <c r="G19" s="230"/>
      <c r="H19" s="213" t="s">
        <v>29</v>
      </c>
      <c r="K19" s="26"/>
      <c r="L19" s="26"/>
      <c r="M19" s="26"/>
      <c r="N19" s="26"/>
      <c r="O19" s="26"/>
      <c r="P19" s="26"/>
    </row>
    <row r="20" spans="1:16" ht="12" customHeight="1" x14ac:dyDescent="0.25">
      <c r="A20" s="167" t="s">
        <v>75</v>
      </c>
      <c r="B20" s="225"/>
      <c r="C20" s="226"/>
      <c r="D20" s="227"/>
      <c r="E20" s="228"/>
      <c r="F20" s="229"/>
      <c r="G20" s="230"/>
      <c r="H20" s="213" t="s">
        <v>76</v>
      </c>
      <c r="K20" s="26"/>
      <c r="L20" s="26"/>
      <c r="M20" s="26"/>
      <c r="N20" s="26"/>
      <c r="O20" s="26"/>
      <c r="P20" s="26"/>
    </row>
    <row r="21" spans="1:16" ht="24" customHeight="1" x14ac:dyDescent="0.25">
      <c r="A21" s="166" t="s">
        <v>32</v>
      </c>
      <c r="B21" s="235">
        <f t="shared" ref="B21:G21" si="2">SUM(B22:B30)</f>
        <v>0</v>
      </c>
      <c r="C21" s="236">
        <f t="shared" si="2"/>
        <v>0</v>
      </c>
      <c r="D21" s="237">
        <f t="shared" si="2"/>
        <v>5677</v>
      </c>
      <c r="E21" s="235">
        <f t="shared" si="2"/>
        <v>0</v>
      </c>
      <c r="F21" s="236">
        <f t="shared" si="2"/>
        <v>0</v>
      </c>
      <c r="G21" s="237">
        <f t="shared" si="2"/>
        <v>20437.199999999997</v>
      </c>
      <c r="H21" s="214" t="s">
        <v>33</v>
      </c>
      <c r="K21" s="26"/>
      <c r="L21" s="26"/>
      <c r="M21" s="26"/>
      <c r="N21" s="26"/>
      <c r="O21" s="26"/>
      <c r="P21" s="26"/>
    </row>
    <row r="22" spans="1:16" ht="12" customHeight="1" x14ac:dyDescent="0.25">
      <c r="A22" s="167" t="s">
        <v>15</v>
      </c>
      <c r="B22" s="225"/>
      <c r="C22" s="226"/>
      <c r="D22" s="227">
        <v>5595</v>
      </c>
      <c r="E22" s="228"/>
      <c r="F22" s="229"/>
      <c r="G22" s="230">
        <v>20142</v>
      </c>
      <c r="H22" s="213" t="s">
        <v>16</v>
      </c>
      <c r="K22" s="26"/>
      <c r="L22" s="26"/>
      <c r="M22" s="26"/>
      <c r="N22" s="26"/>
      <c r="O22" s="26"/>
      <c r="P22" s="26"/>
    </row>
    <row r="23" spans="1:16" ht="12" customHeight="1" x14ac:dyDescent="0.25">
      <c r="A23" s="170" t="s">
        <v>78</v>
      </c>
      <c r="B23" s="234"/>
      <c r="C23" s="226"/>
      <c r="D23" s="227">
        <v>1</v>
      </c>
      <c r="E23" s="228"/>
      <c r="F23" s="229"/>
      <c r="G23" s="230">
        <v>3.6</v>
      </c>
      <c r="H23" s="215" t="s">
        <v>89</v>
      </c>
      <c r="K23" s="26"/>
      <c r="L23" s="26"/>
      <c r="M23" s="26"/>
      <c r="N23" s="26"/>
      <c r="O23" s="26"/>
      <c r="P23" s="26"/>
    </row>
    <row r="24" spans="1:16" ht="12" customHeight="1" x14ac:dyDescent="0.25">
      <c r="A24" s="167" t="s">
        <v>18</v>
      </c>
      <c r="B24" s="225"/>
      <c r="C24" s="226"/>
      <c r="D24" s="227">
        <v>81</v>
      </c>
      <c r="E24" s="228"/>
      <c r="F24" s="229"/>
      <c r="G24" s="230">
        <v>291.60000000000002</v>
      </c>
      <c r="H24" s="213" t="s">
        <v>19</v>
      </c>
      <c r="K24" s="26"/>
      <c r="L24" s="26"/>
      <c r="M24" s="26"/>
      <c r="N24" s="26"/>
      <c r="O24" s="26"/>
      <c r="P24" s="26"/>
    </row>
    <row r="25" spans="1:16" ht="12" customHeight="1" x14ac:dyDescent="0.25">
      <c r="A25" s="167" t="s">
        <v>20</v>
      </c>
      <c r="B25" s="225"/>
      <c r="C25" s="226"/>
      <c r="D25" s="227"/>
      <c r="E25" s="228"/>
      <c r="F25" s="229"/>
      <c r="G25" s="230"/>
      <c r="H25" s="213" t="s">
        <v>21</v>
      </c>
      <c r="K25" s="26"/>
      <c r="L25" s="26"/>
      <c r="M25" s="26"/>
      <c r="N25" s="26"/>
      <c r="O25" s="26"/>
      <c r="P25" s="26"/>
    </row>
    <row r="26" spans="1:16" ht="12" customHeight="1" x14ac:dyDescent="0.25">
      <c r="A26" s="167" t="s">
        <v>35</v>
      </c>
      <c r="B26" s="225"/>
      <c r="C26" s="226"/>
      <c r="D26" s="227"/>
      <c r="E26" s="228"/>
      <c r="F26" s="229"/>
      <c r="G26" s="230"/>
      <c r="H26" s="213" t="s">
        <v>23</v>
      </c>
      <c r="K26" s="26"/>
      <c r="L26" s="26"/>
      <c r="M26" s="26"/>
      <c r="N26" s="26"/>
      <c r="O26" s="26"/>
      <c r="P26" s="26"/>
    </row>
    <row r="27" spans="1:16" ht="12" customHeight="1" x14ac:dyDescent="0.25">
      <c r="A27" s="167" t="s">
        <v>24</v>
      </c>
      <c r="B27" s="225"/>
      <c r="C27" s="226"/>
      <c r="D27" s="227"/>
      <c r="E27" s="228"/>
      <c r="F27" s="229"/>
      <c r="G27" s="230"/>
      <c r="H27" s="213" t="s">
        <v>25</v>
      </c>
      <c r="K27" s="26"/>
      <c r="L27" s="26"/>
      <c r="M27" s="26"/>
      <c r="N27" s="26"/>
      <c r="O27" s="26"/>
      <c r="P27" s="26"/>
    </row>
    <row r="28" spans="1:16" ht="12" customHeight="1" x14ac:dyDescent="0.25">
      <c r="A28" s="167" t="s">
        <v>36</v>
      </c>
      <c r="B28" s="225"/>
      <c r="C28" s="226"/>
      <c r="D28" s="227"/>
      <c r="E28" s="228"/>
      <c r="F28" s="229"/>
      <c r="G28" s="230"/>
      <c r="H28" s="213" t="s">
        <v>27</v>
      </c>
      <c r="K28" s="26"/>
      <c r="L28" s="26"/>
      <c r="M28" s="26"/>
      <c r="N28" s="26"/>
      <c r="O28" s="26"/>
      <c r="P28" s="26"/>
    </row>
    <row r="29" spans="1:16" ht="12" customHeight="1" x14ac:dyDescent="0.25">
      <c r="A29" s="167" t="s">
        <v>28</v>
      </c>
      <c r="B29" s="225"/>
      <c r="C29" s="226"/>
      <c r="D29" s="227"/>
      <c r="E29" s="228"/>
      <c r="F29" s="229"/>
      <c r="G29" s="230"/>
      <c r="H29" s="213" t="s">
        <v>29</v>
      </c>
      <c r="J29" s="6"/>
      <c r="K29" s="33"/>
      <c r="L29" s="26"/>
      <c r="M29" s="26"/>
      <c r="N29" s="26"/>
      <c r="O29" s="26"/>
      <c r="P29" s="26"/>
    </row>
    <row r="30" spans="1:16" ht="12" customHeight="1" x14ac:dyDescent="0.25">
      <c r="A30" s="167" t="s">
        <v>75</v>
      </c>
      <c r="B30" s="225"/>
      <c r="C30" s="226"/>
      <c r="D30" s="227"/>
      <c r="E30" s="228"/>
      <c r="F30" s="229"/>
      <c r="G30" s="230"/>
      <c r="H30" s="213" t="s">
        <v>76</v>
      </c>
      <c r="J30" s="22"/>
      <c r="K30" s="33"/>
      <c r="L30" s="26"/>
      <c r="M30" s="26"/>
      <c r="N30" s="26"/>
      <c r="O30" s="26"/>
      <c r="P30" s="26"/>
    </row>
    <row r="31" spans="1:16" ht="15" customHeight="1" x14ac:dyDescent="0.25">
      <c r="A31" s="169" t="s">
        <v>37</v>
      </c>
      <c r="B31" s="235">
        <f t="shared" ref="B31:G31" si="3">B32+B33+B34</f>
        <v>-27</v>
      </c>
      <c r="C31" s="236">
        <f t="shared" si="3"/>
        <v>-2238</v>
      </c>
      <c r="D31" s="237">
        <f t="shared" si="3"/>
        <v>2265</v>
      </c>
      <c r="E31" s="235">
        <f t="shared" si="3"/>
        <v>-97.2</v>
      </c>
      <c r="F31" s="236">
        <f t="shared" si="3"/>
        <v>-8056.8</v>
      </c>
      <c r="G31" s="237">
        <f t="shared" si="3"/>
        <v>8154</v>
      </c>
      <c r="H31" s="216" t="s">
        <v>38</v>
      </c>
      <c r="J31" s="7"/>
      <c r="K31" s="33"/>
      <c r="L31" s="26"/>
      <c r="M31" s="26"/>
      <c r="N31" s="26"/>
      <c r="O31" s="26"/>
      <c r="P31" s="26"/>
    </row>
    <row r="32" spans="1:16" ht="12" customHeight="1" x14ac:dyDescent="0.25">
      <c r="A32" s="170" t="s">
        <v>41</v>
      </c>
      <c r="B32" s="225">
        <v>-27</v>
      </c>
      <c r="C32" s="226">
        <v>-2238</v>
      </c>
      <c r="D32" s="227">
        <v>2265</v>
      </c>
      <c r="E32" s="228">
        <v>-97.2</v>
      </c>
      <c r="F32" s="226">
        <v>-8056.8</v>
      </c>
      <c r="G32" s="230">
        <v>8154</v>
      </c>
      <c r="H32" s="215" t="s">
        <v>42</v>
      </c>
      <c r="J32" s="22"/>
      <c r="K32" s="33"/>
      <c r="L32" s="26"/>
      <c r="M32" s="26"/>
      <c r="N32" s="26"/>
      <c r="O32" s="26"/>
      <c r="P32" s="26"/>
    </row>
    <row r="33" spans="1:16" ht="12" customHeight="1" x14ac:dyDescent="0.25">
      <c r="A33" s="167" t="s">
        <v>39</v>
      </c>
      <c r="B33" s="238"/>
      <c r="C33" s="239"/>
      <c r="D33" s="240"/>
      <c r="E33" s="241"/>
      <c r="F33" s="239"/>
      <c r="G33" s="240"/>
      <c r="H33" s="213" t="s">
        <v>40</v>
      </c>
      <c r="K33" s="26"/>
      <c r="L33" s="26"/>
      <c r="M33" s="26"/>
      <c r="N33" s="26"/>
      <c r="O33" s="26"/>
      <c r="P33" s="26"/>
    </row>
    <row r="34" spans="1:16" ht="12" customHeight="1" x14ac:dyDescent="0.25">
      <c r="A34" s="170" t="s">
        <v>43</v>
      </c>
      <c r="B34" s="234"/>
      <c r="C34" s="239"/>
      <c r="D34" s="240"/>
      <c r="E34" s="241"/>
      <c r="F34" s="239"/>
      <c r="G34" s="240"/>
      <c r="H34" s="215" t="s">
        <v>44</v>
      </c>
      <c r="K34" s="26"/>
      <c r="L34" s="26"/>
      <c r="M34" s="26"/>
      <c r="N34" s="26"/>
      <c r="O34" s="26"/>
      <c r="P34" s="26"/>
    </row>
    <row r="35" spans="1:16" ht="24.95" customHeight="1" x14ac:dyDescent="0.25">
      <c r="A35" s="171" t="s">
        <v>45</v>
      </c>
      <c r="B35" s="242">
        <f t="shared" ref="B35:G35" si="4">SUM(B36:B44)</f>
        <v>0</v>
      </c>
      <c r="C35" s="243">
        <f t="shared" si="4"/>
        <v>0</v>
      </c>
      <c r="D35" s="244">
        <f t="shared" si="4"/>
        <v>609</v>
      </c>
      <c r="E35" s="242">
        <f t="shared" si="4"/>
        <v>0</v>
      </c>
      <c r="F35" s="243">
        <f t="shared" si="4"/>
        <v>0</v>
      </c>
      <c r="G35" s="244">
        <f t="shared" si="4"/>
        <v>2192.4</v>
      </c>
      <c r="H35" s="216" t="s">
        <v>46</v>
      </c>
      <c r="K35" s="26"/>
      <c r="L35" s="26"/>
      <c r="M35" s="26"/>
      <c r="N35" s="26"/>
      <c r="O35" s="26"/>
      <c r="P35" s="26"/>
    </row>
    <row r="36" spans="1:16" ht="12" customHeight="1" x14ac:dyDescent="0.25">
      <c r="A36" s="167" t="s">
        <v>47</v>
      </c>
      <c r="B36" s="225"/>
      <c r="C36" s="226"/>
      <c r="D36" s="227">
        <v>12</v>
      </c>
      <c r="E36" s="228"/>
      <c r="F36" s="229"/>
      <c r="G36" s="230">
        <v>43.2</v>
      </c>
      <c r="H36" s="213" t="s">
        <v>48</v>
      </c>
      <c r="K36" s="26"/>
      <c r="L36" s="26"/>
      <c r="M36" s="26"/>
      <c r="N36" s="26"/>
      <c r="O36" s="26"/>
      <c r="P36" s="26"/>
    </row>
    <row r="37" spans="1:16" ht="12" customHeight="1" x14ac:dyDescent="0.25">
      <c r="A37" s="167" t="s">
        <v>15</v>
      </c>
      <c r="B37" s="225"/>
      <c r="C37" s="226"/>
      <c r="D37" s="227">
        <v>511</v>
      </c>
      <c r="E37" s="228"/>
      <c r="F37" s="229"/>
      <c r="G37" s="230">
        <v>1839.6000000000001</v>
      </c>
      <c r="H37" s="213" t="s">
        <v>16</v>
      </c>
      <c r="K37" s="26"/>
      <c r="L37" s="26"/>
      <c r="M37" s="26"/>
      <c r="N37" s="26"/>
      <c r="O37" s="26"/>
      <c r="P37" s="26"/>
    </row>
    <row r="38" spans="1:16" ht="12" customHeight="1" x14ac:dyDescent="0.25">
      <c r="A38" s="170" t="s">
        <v>78</v>
      </c>
      <c r="B38" s="234"/>
      <c r="C38" s="226"/>
      <c r="D38" s="227">
        <v>3</v>
      </c>
      <c r="E38" s="228"/>
      <c r="F38" s="229"/>
      <c r="G38" s="230">
        <v>10.8</v>
      </c>
      <c r="H38" s="215" t="s">
        <v>89</v>
      </c>
      <c r="K38" s="26"/>
      <c r="L38" s="26"/>
      <c r="M38" s="26"/>
      <c r="N38" s="26"/>
      <c r="O38" s="26"/>
      <c r="P38" s="26"/>
    </row>
    <row r="39" spans="1:16" ht="12" customHeight="1" x14ac:dyDescent="0.25">
      <c r="A39" s="167" t="s">
        <v>18</v>
      </c>
      <c r="B39" s="225"/>
      <c r="C39" s="226"/>
      <c r="D39" s="227">
        <v>1</v>
      </c>
      <c r="E39" s="228"/>
      <c r="F39" s="229"/>
      <c r="G39" s="230">
        <v>3.6</v>
      </c>
      <c r="H39" s="213" t="s">
        <v>19</v>
      </c>
      <c r="K39" s="26"/>
      <c r="L39" s="26"/>
      <c r="M39" s="26"/>
      <c r="N39" s="26"/>
      <c r="O39" s="26"/>
      <c r="P39" s="26"/>
    </row>
    <row r="40" spans="1:16" ht="12" customHeight="1" x14ac:dyDescent="0.25">
      <c r="A40" s="167" t="s">
        <v>20</v>
      </c>
      <c r="B40" s="225"/>
      <c r="C40" s="226"/>
      <c r="D40" s="227">
        <v>8</v>
      </c>
      <c r="E40" s="228"/>
      <c r="F40" s="229"/>
      <c r="G40" s="230">
        <v>28.8</v>
      </c>
      <c r="H40" s="213" t="s">
        <v>21</v>
      </c>
      <c r="K40" s="26"/>
      <c r="L40" s="26"/>
      <c r="M40" s="26"/>
      <c r="N40" s="26"/>
      <c r="O40" s="26"/>
      <c r="P40" s="26"/>
    </row>
    <row r="41" spans="1:16" ht="12" customHeight="1" x14ac:dyDescent="0.25">
      <c r="A41" s="167" t="s">
        <v>35</v>
      </c>
      <c r="B41" s="225"/>
      <c r="C41" s="226"/>
      <c r="D41" s="227">
        <v>12</v>
      </c>
      <c r="E41" s="228"/>
      <c r="F41" s="229"/>
      <c r="G41" s="230">
        <v>43.2</v>
      </c>
      <c r="H41" s="213" t="s">
        <v>23</v>
      </c>
      <c r="K41" s="26"/>
      <c r="L41" s="26"/>
      <c r="M41" s="26"/>
      <c r="N41" s="26"/>
      <c r="O41" s="26"/>
      <c r="P41" s="26"/>
    </row>
    <row r="42" spans="1:16" ht="12" customHeight="1" x14ac:dyDescent="0.25">
      <c r="A42" s="167" t="s">
        <v>26</v>
      </c>
      <c r="B42" s="225"/>
      <c r="C42" s="226"/>
      <c r="D42" s="227">
        <v>62</v>
      </c>
      <c r="E42" s="228"/>
      <c r="F42" s="229"/>
      <c r="G42" s="230">
        <v>223.20000000000002</v>
      </c>
      <c r="H42" s="213" t="s">
        <v>27</v>
      </c>
      <c r="K42" s="26"/>
      <c r="L42" s="26"/>
      <c r="M42" s="26"/>
      <c r="N42" s="26"/>
      <c r="O42" s="26"/>
      <c r="P42" s="26"/>
    </row>
    <row r="43" spans="1:16" ht="12" customHeight="1" x14ac:dyDescent="0.25">
      <c r="A43" s="167" t="s">
        <v>28</v>
      </c>
      <c r="B43" s="225"/>
      <c r="C43" s="226"/>
      <c r="D43" s="227"/>
      <c r="E43" s="228"/>
      <c r="F43" s="229"/>
      <c r="G43" s="230"/>
      <c r="H43" s="213" t="s">
        <v>29</v>
      </c>
      <c r="K43" s="26"/>
      <c r="L43" s="26"/>
      <c r="M43" s="26"/>
      <c r="N43" s="26"/>
      <c r="O43" s="26"/>
      <c r="P43" s="26"/>
    </row>
    <row r="44" spans="1:16" ht="12" customHeight="1" x14ac:dyDescent="0.25">
      <c r="A44" s="167" t="s">
        <v>75</v>
      </c>
      <c r="B44" s="225"/>
      <c r="C44" s="226"/>
      <c r="D44" s="227"/>
      <c r="E44" s="228"/>
      <c r="F44" s="229"/>
      <c r="G44" s="230"/>
      <c r="H44" s="213" t="s">
        <v>76</v>
      </c>
      <c r="K44" s="26"/>
      <c r="L44" s="26"/>
      <c r="M44" s="26"/>
      <c r="N44" s="26"/>
      <c r="O44" s="26"/>
      <c r="P44" s="26"/>
    </row>
    <row r="45" spans="1:16" ht="14.25" customHeight="1" x14ac:dyDescent="0.25">
      <c r="A45" s="169" t="s">
        <v>49</v>
      </c>
      <c r="B45" s="245"/>
      <c r="C45" s="246"/>
      <c r="D45" s="247">
        <v>394</v>
      </c>
      <c r="E45" s="248"/>
      <c r="F45" s="246"/>
      <c r="G45" s="244">
        <v>1418.4</v>
      </c>
      <c r="H45" s="217" t="s">
        <v>50</v>
      </c>
      <c r="K45" s="26"/>
      <c r="L45" s="26"/>
      <c r="M45" s="26"/>
      <c r="N45" s="26"/>
      <c r="O45" s="26"/>
      <c r="P45" s="26"/>
    </row>
    <row r="46" spans="1:16" ht="24.95" customHeight="1" x14ac:dyDescent="0.25">
      <c r="A46" s="171" t="s">
        <v>51</v>
      </c>
      <c r="B46" s="242">
        <f t="shared" ref="B46:G46" si="5">B10-B11+B21+B31-B35-B45</f>
        <v>0</v>
      </c>
      <c r="C46" s="243">
        <f t="shared" si="5"/>
        <v>0</v>
      </c>
      <c r="D46" s="244">
        <f t="shared" si="5"/>
        <v>3876</v>
      </c>
      <c r="E46" s="242">
        <f t="shared" si="5"/>
        <v>0</v>
      </c>
      <c r="F46" s="243">
        <f t="shared" si="5"/>
        <v>0</v>
      </c>
      <c r="G46" s="244">
        <f t="shared" si="5"/>
        <v>13953.599999999999</v>
      </c>
      <c r="H46" s="216" t="s">
        <v>52</v>
      </c>
      <c r="K46" s="26"/>
      <c r="L46" s="26"/>
      <c r="M46" s="26"/>
      <c r="N46" s="26"/>
      <c r="O46" s="26"/>
      <c r="P46" s="26"/>
    </row>
    <row r="47" spans="1:16" ht="15" customHeight="1" x14ac:dyDescent="0.25">
      <c r="A47" s="169" t="s">
        <v>53</v>
      </c>
      <c r="B47" s="242">
        <f t="shared" ref="B47:G47" si="6">B48+B50</f>
        <v>0</v>
      </c>
      <c r="C47" s="243">
        <f t="shared" si="6"/>
        <v>0</v>
      </c>
      <c r="D47" s="244">
        <f t="shared" si="6"/>
        <v>3876</v>
      </c>
      <c r="E47" s="242">
        <f t="shared" si="6"/>
        <v>0</v>
      </c>
      <c r="F47" s="243">
        <f t="shared" si="6"/>
        <v>0</v>
      </c>
      <c r="G47" s="244">
        <f t="shared" si="6"/>
        <v>13953.600000000002</v>
      </c>
      <c r="H47" s="217" t="s">
        <v>54</v>
      </c>
      <c r="K47" s="26"/>
      <c r="L47" s="26"/>
      <c r="M47" s="26"/>
      <c r="N47" s="26"/>
      <c r="O47" s="26"/>
      <c r="P47" s="26"/>
    </row>
    <row r="48" spans="1:16" ht="24.95" customHeight="1" x14ac:dyDescent="0.25">
      <c r="A48" s="171" t="s">
        <v>55</v>
      </c>
      <c r="B48" s="249"/>
      <c r="C48" s="236"/>
      <c r="D48" s="233"/>
      <c r="E48" s="231"/>
      <c r="F48" s="250"/>
      <c r="G48" s="251"/>
      <c r="H48" s="216" t="s">
        <v>56</v>
      </c>
      <c r="K48" s="26"/>
      <c r="L48" s="26"/>
      <c r="M48" s="26"/>
      <c r="N48" s="26"/>
      <c r="O48" s="26"/>
      <c r="P48" s="26"/>
    </row>
    <row r="49" spans="1:16" ht="12" customHeight="1" x14ac:dyDescent="0.25">
      <c r="A49" s="172" t="s">
        <v>57</v>
      </c>
      <c r="B49" s="252"/>
      <c r="C49" s="226"/>
      <c r="D49" s="253"/>
      <c r="E49" s="254"/>
      <c r="F49" s="255"/>
      <c r="G49" s="230"/>
      <c r="H49" s="218" t="s">
        <v>58</v>
      </c>
      <c r="K49" s="26"/>
      <c r="L49" s="26"/>
      <c r="M49" s="26"/>
      <c r="N49" s="26"/>
      <c r="O49" s="26"/>
      <c r="P49" s="26"/>
    </row>
    <row r="50" spans="1:16" ht="20.100000000000001" customHeight="1" x14ac:dyDescent="0.25">
      <c r="A50" s="171" t="s">
        <v>59</v>
      </c>
      <c r="B50" s="235">
        <f t="shared" ref="B50:G50" si="7">SUM(B51:B56)</f>
        <v>0</v>
      </c>
      <c r="C50" s="236">
        <f t="shared" si="7"/>
        <v>0</v>
      </c>
      <c r="D50" s="237">
        <f t="shared" si="7"/>
        <v>3876</v>
      </c>
      <c r="E50" s="235">
        <f t="shared" si="7"/>
        <v>0</v>
      </c>
      <c r="F50" s="236">
        <f t="shared" si="7"/>
        <v>0</v>
      </c>
      <c r="G50" s="237">
        <f t="shared" si="7"/>
        <v>13953.600000000002</v>
      </c>
      <c r="H50" s="216" t="s">
        <v>60</v>
      </c>
      <c r="K50" s="26"/>
      <c r="L50" s="26"/>
      <c r="M50" s="26"/>
      <c r="N50" s="26"/>
      <c r="O50" s="26"/>
      <c r="P50" s="26"/>
    </row>
    <row r="51" spans="1:16" ht="12" customHeight="1" x14ac:dyDescent="0.25">
      <c r="A51" s="167" t="s">
        <v>61</v>
      </c>
      <c r="B51" s="225"/>
      <c r="C51" s="226"/>
      <c r="D51" s="227">
        <v>1006</v>
      </c>
      <c r="E51" s="228"/>
      <c r="F51" s="226"/>
      <c r="G51" s="227">
        <v>3621.6</v>
      </c>
      <c r="H51" s="213" t="s">
        <v>62</v>
      </c>
      <c r="K51" s="26"/>
      <c r="L51" s="26"/>
      <c r="M51" s="26"/>
      <c r="N51" s="26"/>
      <c r="O51" s="26"/>
      <c r="P51" s="26"/>
    </row>
    <row r="52" spans="1:16" ht="12" customHeight="1" x14ac:dyDescent="0.25">
      <c r="A52" s="167" t="s">
        <v>63</v>
      </c>
      <c r="B52" s="225"/>
      <c r="C52" s="226"/>
      <c r="D52" s="227">
        <v>33</v>
      </c>
      <c r="E52" s="228"/>
      <c r="F52" s="226"/>
      <c r="G52" s="230">
        <v>118.8</v>
      </c>
      <c r="H52" s="213" t="s">
        <v>64</v>
      </c>
      <c r="K52" s="26"/>
      <c r="L52" s="26"/>
      <c r="M52" s="26"/>
      <c r="N52" s="26"/>
      <c r="O52" s="26"/>
      <c r="P52" s="26"/>
    </row>
    <row r="53" spans="1:16" ht="12" customHeight="1" x14ac:dyDescent="0.25">
      <c r="A53" s="167" t="s">
        <v>65</v>
      </c>
      <c r="B53" s="225"/>
      <c r="C53" s="226"/>
      <c r="D53" s="227">
        <v>25</v>
      </c>
      <c r="E53" s="228"/>
      <c r="F53" s="226"/>
      <c r="G53" s="230">
        <v>90</v>
      </c>
      <c r="H53" s="213" t="s">
        <v>66</v>
      </c>
      <c r="K53" s="26"/>
      <c r="L53" s="26"/>
      <c r="M53" s="26"/>
      <c r="N53" s="26"/>
      <c r="O53" s="26"/>
      <c r="P53" s="26"/>
    </row>
    <row r="54" spans="1:16" ht="12" customHeight="1" x14ac:dyDescent="0.25">
      <c r="A54" s="167" t="s">
        <v>67</v>
      </c>
      <c r="B54" s="225"/>
      <c r="C54" s="226"/>
      <c r="D54" s="227">
        <v>1844</v>
      </c>
      <c r="E54" s="228"/>
      <c r="F54" s="226"/>
      <c r="G54" s="230">
        <v>6638.4000000000005</v>
      </c>
      <c r="H54" s="213" t="s">
        <v>68</v>
      </c>
      <c r="K54" s="26"/>
      <c r="L54" s="26"/>
      <c r="M54" s="26"/>
      <c r="N54" s="26"/>
      <c r="O54" s="26"/>
      <c r="P54" s="26"/>
    </row>
    <row r="55" spans="1:16" ht="12" customHeight="1" x14ac:dyDescent="0.25">
      <c r="A55" s="167" t="s">
        <v>69</v>
      </c>
      <c r="B55" s="225"/>
      <c r="C55" s="226"/>
      <c r="D55" s="227">
        <v>40</v>
      </c>
      <c r="E55" s="228"/>
      <c r="F55" s="226"/>
      <c r="G55" s="230">
        <v>144</v>
      </c>
      <c r="H55" s="213" t="s">
        <v>70</v>
      </c>
      <c r="K55" s="26"/>
      <c r="L55" s="26"/>
      <c r="M55" s="26"/>
      <c r="N55" s="26"/>
      <c r="O55" s="26"/>
      <c r="P55" s="26"/>
    </row>
    <row r="56" spans="1:16" ht="12" customHeight="1" x14ac:dyDescent="0.25">
      <c r="A56" s="167" t="s">
        <v>30</v>
      </c>
      <c r="B56" s="225"/>
      <c r="C56" s="226"/>
      <c r="D56" s="227">
        <v>928</v>
      </c>
      <c r="E56" s="228"/>
      <c r="F56" s="226"/>
      <c r="G56" s="230">
        <v>3340.8</v>
      </c>
      <c r="H56" s="213" t="s">
        <v>31</v>
      </c>
      <c r="K56" s="26"/>
      <c r="L56" s="26"/>
      <c r="M56" s="26"/>
      <c r="N56" s="26"/>
      <c r="O56" s="26"/>
      <c r="P56" s="26"/>
    </row>
    <row r="57" spans="1:16" x14ac:dyDescent="0.25">
      <c r="A57" s="169" t="s">
        <v>71</v>
      </c>
      <c r="B57" s="236">
        <f t="shared" ref="B57:G57" si="8">B46-B47</f>
        <v>0</v>
      </c>
      <c r="C57" s="236">
        <f t="shared" si="8"/>
        <v>0</v>
      </c>
      <c r="D57" s="237">
        <f t="shared" si="8"/>
        <v>0</v>
      </c>
      <c r="E57" s="236">
        <f t="shared" si="8"/>
        <v>0</v>
      </c>
      <c r="F57" s="236">
        <f t="shared" si="8"/>
        <v>0</v>
      </c>
      <c r="G57" s="237">
        <f t="shared" si="8"/>
        <v>0</v>
      </c>
      <c r="H57" s="217" t="s">
        <v>72</v>
      </c>
    </row>
  </sheetData>
  <mergeCells count="4">
    <mergeCell ref="B4:D4"/>
    <mergeCell ref="E4:G4"/>
    <mergeCell ref="A2:H2"/>
    <mergeCell ref="A1:H1"/>
  </mergeCells>
  <pageMargins left="0.23622047244094491" right="0.23622047244094491" top="0.51181102362204722" bottom="0.19685039370078741" header="0.27559055118110237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="120" zoomScaleNormal="120" workbookViewId="0">
      <selection activeCell="H10" sqref="H10"/>
    </sheetView>
  </sheetViews>
  <sheetFormatPr defaultRowHeight="15" x14ac:dyDescent="0.25"/>
  <cols>
    <col min="1" max="1" width="32.7109375" customWidth="1"/>
    <col min="2" max="2" width="28.5703125" customWidth="1"/>
    <col min="3" max="3" width="32.7109375" customWidth="1"/>
  </cols>
  <sheetData>
    <row r="1" spans="1:3" ht="12.95" customHeight="1" x14ac:dyDescent="0.25">
      <c r="A1" s="446" t="s">
        <v>270</v>
      </c>
      <c r="B1" s="446"/>
      <c r="C1" s="446"/>
    </row>
    <row r="2" spans="1:3" ht="12.95" customHeight="1" x14ac:dyDescent="0.25">
      <c r="A2" s="446" t="s">
        <v>299</v>
      </c>
      <c r="B2" s="446"/>
      <c r="C2" s="446"/>
    </row>
    <row r="3" spans="1:3" ht="12.95" customHeight="1" x14ac:dyDescent="0.25">
      <c r="A3" s="37" t="s">
        <v>298</v>
      </c>
      <c r="B3" s="37"/>
      <c r="C3" s="39" t="s">
        <v>0</v>
      </c>
    </row>
    <row r="4" spans="1:3" ht="28.5" customHeight="1" x14ac:dyDescent="0.25">
      <c r="A4" s="310"/>
      <c r="B4" s="40" t="s">
        <v>90</v>
      </c>
      <c r="C4" s="311"/>
    </row>
    <row r="5" spans="1:3" ht="12" customHeight="1" x14ac:dyDescent="0.25">
      <c r="A5" s="165" t="s">
        <v>1</v>
      </c>
      <c r="B5" s="300"/>
      <c r="C5" s="213" t="s">
        <v>2</v>
      </c>
    </row>
    <row r="6" spans="1:3" ht="12" customHeight="1" x14ac:dyDescent="0.25">
      <c r="A6" s="165" t="s">
        <v>3</v>
      </c>
      <c r="B6" s="301"/>
      <c r="C6" s="212" t="s">
        <v>4</v>
      </c>
    </row>
    <row r="7" spans="1:3" ht="12" customHeight="1" x14ac:dyDescent="0.25">
      <c r="A7" s="165" t="s">
        <v>5</v>
      </c>
      <c r="B7" s="302"/>
      <c r="C7" s="212" t="s">
        <v>6</v>
      </c>
    </row>
    <row r="8" spans="1:3" ht="12" customHeight="1" x14ac:dyDescent="0.25">
      <c r="A8" s="165" t="s">
        <v>7</v>
      </c>
      <c r="B8" s="301"/>
      <c r="C8" s="213" t="s">
        <v>8</v>
      </c>
    </row>
    <row r="9" spans="1:3" ht="12" customHeight="1" x14ac:dyDescent="0.25">
      <c r="A9" s="165" t="s">
        <v>9</v>
      </c>
      <c r="B9" s="301"/>
      <c r="C9" s="213" t="s">
        <v>10</v>
      </c>
    </row>
    <row r="10" spans="1:3" ht="20.100000000000001" customHeight="1" x14ac:dyDescent="0.25">
      <c r="A10" s="166" t="s">
        <v>11</v>
      </c>
      <c r="B10" s="303">
        <f>B5+B6-B7+B8-B9</f>
        <v>0</v>
      </c>
      <c r="C10" s="214" t="s">
        <v>12</v>
      </c>
    </row>
    <row r="11" spans="1:3" ht="20.100000000000001" customHeight="1" x14ac:dyDescent="0.25">
      <c r="A11" s="166" t="s">
        <v>13</v>
      </c>
      <c r="B11" s="303">
        <f>SUM(B12:B20)</f>
        <v>0</v>
      </c>
      <c r="C11" s="214" t="s">
        <v>14</v>
      </c>
    </row>
    <row r="12" spans="1:3" ht="12" customHeight="1" x14ac:dyDescent="0.25">
      <c r="A12" s="167" t="s">
        <v>15</v>
      </c>
      <c r="B12" s="304"/>
      <c r="C12" s="213" t="s">
        <v>16</v>
      </c>
    </row>
    <row r="13" spans="1:3" ht="12" customHeight="1" x14ac:dyDescent="0.25">
      <c r="A13" s="170" t="s">
        <v>78</v>
      </c>
      <c r="B13" s="305"/>
      <c r="C13" s="215" t="s">
        <v>89</v>
      </c>
    </row>
    <row r="14" spans="1:3" ht="12" customHeight="1" x14ac:dyDescent="0.25">
      <c r="A14" s="167" t="s">
        <v>18</v>
      </c>
      <c r="B14" s="304"/>
      <c r="C14" s="213" t="s">
        <v>19</v>
      </c>
    </row>
    <row r="15" spans="1:3" ht="12" customHeight="1" x14ac:dyDescent="0.25">
      <c r="A15" s="167" t="s">
        <v>20</v>
      </c>
      <c r="B15" s="304"/>
      <c r="C15" s="213" t="s">
        <v>21</v>
      </c>
    </row>
    <row r="16" spans="1:3" ht="12" customHeight="1" x14ac:dyDescent="0.25">
      <c r="A16" s="167" t="s">
        <v>22</v>
      </c>
      <c r="B16" s="305"/>
      <c r="C16" s="213" t="s">
        <v>23</v>
      </c>
    </row>
    <row r="17" spans="1:3" ht="12" customHeight="1" x14ac:dyDescent="0.25">
      <c r="A17" s="167" t="s">
        <v>24</v>
      </c>
      <c r="B17" s="305"/>
      <c r="C17" s="213" t="s">
        <v>25</v>
      </c>
    </row>
    <row r="18" spans="1:3" ht="12" customHeight="1" x14ac:dyDescent="0.25">
      <c r="A18" s="167" t="s">
        <v>26</v>
      </c>
      <c r="B18" s="305"/>
      <c r="C18" s="213" t="s">
        <v>27</v>
      </c>
    </row>
    <row r="19" spans="1:3" ht="12" customHeight="1" x14ac:dyDescent="0.25">
      <c r="A19" s="167" t="s">
        <v>28</v>
      </c>
      <c r="B19" s="305"/>
      <c r="C19" s="213" t="s">
        <v>29</v>
      </c>
    </row>
    <row r="20" spans="1:3" ht="12" customHeight="1" x14ac:dyDescent="0.25">
      <c r="A20" s="167" t="s">
        <v>75</v>
      </c>
      <c r="B20" s="305"/>
      <c r="C20" s="213" t="s">
        <v>76</v>
      </c>
    </row>
    <row r="21" spans="1:3" ht="20.100000000000001" customHeight="1" x14ac:dyDescent="0.25">
      <c r="A21" s="166" t="s">
        <v>32</v>
      </c>
      <c r="B21" s="306">
        <f>SUM(B22:B30)</f>
        <v>1496</v>
      </c>
      <c r="C21" s="214" t="s">
        <v>33</v>
      </c>
    </row>
    <row r="22" spans="1:3" ht="12" customHeight="1" x14ac:dyDescent="0.25">
      <c r="A22" s="167" t="s">
        <v>15</v>
      </c>
      <c r="B22" s="305">
        <v>79</v>
      </c>
      <c r="C22" s="213" t="s">
        <v>16</v>
      </c>
    </row>
    <row r="23" spans="1:3" ht="12" customHeight="1" x14ac:dyDescent="0.25">
      <c r="A23" s="170" t="s">
        <v>78</v>
      </c>
      <c r="B23" s="305">
        <v>193</v>
      </c>
      <c r="C23" s="215" t="s">
        <v>89</v>
      </c>
    </row>
    <row r="24" spans="1:3" ht="12" customHeight="1" x14ac:dyDescent="0.25">
      <c r="A24" s="167" t="s">
        <v>18</v>
      </c>
      <c r="B24" s="305"/>
      <c r="C24" s="213" t="s">
        <v>19</v>
      </c>
    </row>
    <row r="25" spans="1:3" ht="12" customHeight="1" x14ac:dyDescent="0.25">
      <c r="A25" s="167" t="s">
        <v>20</v>
      </c>
      <c r="B25" s="305">
        <v>1224</v>
      </c>
      <c r="C25" s="213" t="s">
        <v>21</v>
      </c>
    </row>
    <row r="26" spans="1:3" ht="12" customHeight="1" x14ac:dyDescent="0.25">
      <c r="A26" s="167" t="s">
        <v>35</v>
      </c>
      <c r="B26" s="305"/>
      <c r="C26" s="213" t="s">
        <v>23</v>
      </c>
    </row>
    <row r="27" spans="1:3" ht="12" customHeight="1" x14ac:dyDescent="0.25">
      <c r="A27" s="167" t="s">
        <v>24</v>
      </c>
      <c r="B27" s="305"/>
      <c r="C27" s="213" t="s">
        <v>25</v>
      </c>
    </row>
    <row r="28" spans="1:3" ht="12" customHeight="1" x14ac:dyDescent="0.25">
      <c r="A28" s="167" t="s">
        <v>36</v>
      </c>
      <c r="B28" s="305"/>
      <c r="C28" s="213" t="s">
        <v>27</v>
      </c>
    </row>
    <row r="29" spans="1:3" ht="12" customHeight="1" x14ac:dyDescent="0.25">
      <c r="A29" s="167" t="s">
        <v>28</v>
      </c>
      <c r="B29" s="305"/>
      <c r="C29" s="213" t="s">
        <v>29</v>
      </c>
    </row>
    <row r="30" spans="1:3" ht="12" customHeight="1" x14ac:dyDescent="0.25">
      <c r="A30" s="167" t="s">
        <v>75</v>
      </c>
      <c r="B30" s="305"/>
      <c r="C30" s="213" t="s">
        <v>76</v>
      </c>
    </row>
    <row r="31" spans="1:3" ht="18" customHeight="1" x14ac:dyDescent="0.25">
      <c r="A31" s="169" t="s">
        <v>37</v>
      </c>
      <c r="B31" s="306">
        <f>B32+B33+B34</f>
        <v>0</v>
      </c>
      <c r="C31" s="216" t="s">
        <v>38</v>
      </c>
    </row>
    <row r="32" spans="1:3" ht="12" customHeight="1" x14ac:dyDescent="0.25">
      <c r="A32" s="170" t="s">
        <v>41</v>
      </c>
      <c r="B32" s="305"/>
      <c r="C32" s="215" t="s">
        <v>42</v>
      </c>
    </row>
    <row r="33" spans="1:3" ht="12" customHeight="1" x14ac:dyDescent="0.25">
      <c r="A33" s="167" t="s">
        <v>39</v>
      </c>
      <c r="B33" s="305"/>
      <c r="C33" s="213" t="s">
        <v>40</v>
      </c>
    </row>
    <row r="34" spans="1:3" ht="12" customHeight="1" x14ac:dyDescent="0.25">
      <c r="A34" s="170" t="s">
        <v>43</v>
      </c>
      <c r="B34" s="305"/>
      <c r="C34" s="215" t="s">
        <v>44</v>
      </c>
    </row>
    <row r="35" spans="1:3" ht="20.100000000000001" customHeight="1" x14ac:dyDescent="0.25">
      <c r="A35" s="171" t="s">
        <v>45</v>
      </c>
      <c r="B35" s="307">
        <f>SUM(B36:B44)</f>
        <v>2</v>
      </c>
      <c r="C35" s="216" t="s">
        <v>46</v>
      </c>
    </row>
    <row r="36" spans="1:3" ht="12" customHeight="1" x14ac:dyDescent="0.25">
      <c r="A36" s="167" t="s">
        <v>47</v>
      </c>
      <c r="B36" s="305"/>
      <c r="C36" s="213" t="s">
        <v>48</v>
      </c>
    </row>
    <row r="37" spans="1:3" ht="12" customHeight="1" x14ac:dyDescent="0.25">
      <c r="A37" s="167" t="s">
        <v>15</v>
      </c>
      <c r="B37" s="305"/>
      <c r="C37" s="213" t="s">
        <v>16</v>
      </c>
    </row>
    <row r="38" spans="1:3" ht="12" customHeight="1" x14ac:dyDescent="0.25">
      <c r="A38" s="170" t="s">
        <v>78</v>
      </c>
      <c r="B38" s="305"/>
      <c r="C38" s="215" t="s">
        <v>89</v>
      </c>
    </row>
    <row r="39" spans="1:3" ht="12" customHeight="1" x14ac:dyDescent="0.25">
      <c r="A39" s="167" t="s">
        <v>18</v>
      </c>
      <c r="B39" s="305"/>
      <c r="C39" s="213" t="s">
        <v>19</v>
      </c>
    </row>
    <row r="40" spans="1:3" ht="12" customHeight="1" x14ac:dyDescent="0.25">
      <c r="A40" s="167" t="s">
        <v>20</v>
      </c>
      <c r="B40" s="305">
        <v>2</v>
      </c>
      <c r="C40" s="213" t="s">
        <v>21</v>
      </c>
    </row>
    <row r="41" spans="1:3" ht="12" customHeight="1" x14ac:dyDescent="0.25">
      <c r="A41" s="167" t="s">
        <v>35</v>
      </c>
      <c r="B41" s="305"/>
      <c r="C41" s="213" t="s">
        <v>23</v>
      </c>
    </row>
    <row r="42" spans="1:3" ht="12" customHeight="1" x14ac:dyDescent="0.25">
      <c r="A42" s="167" t="s">
        <v>26</v>
      </c>
      <c r="B42" s="305"/>
      <c r="C42" s="213" t="s">
        <v>27</v>
      </c>
    </row>
    <row r="43" spans="1:3" ht="12" customHeight="1" x14ac:dyDescent="0.25">
      <c r="A43" s="167" t="s">
        <v>28</v>
      </c>
      <c r="B43" s="305"/>
      <c r="C43" s="213" t="s">
        <v>29</v>
      </c>
    </row>
    <row r="44" spans="1:3" ht="12" customHeight="1" x14ac:dyDescent="0.25">
      <c r="A44" s="167" t="s">
        <v>75</v>
      </c>
      <c r="B44" s="305"/>
      <c r="C44" s="213" t="s">
        <v>76</v>
      </c>
    </row>
    <row r="45" spans="1:3" ht="18" customHeight="1" x14ac:dyDescent="0.25">
      <c r="A45" s="169" t="s">
        <v>49</v>
      </c>
      <c r="B45" s="306">
        <v>128</v>
      </c>
      <c r="C45" s="217" t="s">
        <v>50</v>
      </c>
    </row>
    <row r="46" spans="1:3" ht="20.100000000000001" customHeight="1" x14ac:dyDescent="0.25">
      <c r="A46" s="171" t="s">
        <v>51</v>
      </c>
      <c r="B46" s="307">
        <f>B10-B11+B21+B31-B35-B45</f>
        <v>1366</v>
      </c>
      <c r="C46" s="216" t="s">
        <v>52</v>
      </c>
    </row>
    <row r="47" spans="1:3" ht="20.100000000000001" customHeight="1" x14ac:dyDescent="0.25">
      <c r="A47" s="169" t="s">
        <v>53</v>
      </c>
      <c r="B47" s="306">
        <f>B48+B50</f>
        <v>1366</v>
      </c>
      <c r="C47" s="217" t="s">
        <v>54</v>
      </c>
    </row>
    <row r="48" spans="1:3" ht="20.100000000000001" customHeight="1" x14ac:dyDescent="0.25">
      <c r="A48" s="171" t="s">
        <v>55</v>
      </c>
      <c r="B48" s="303"/>
      <c r="C48" s="216" t="s">
        <v>56</v>
      </c>
    </row>
    <row r="49" spans="1:3" ht="12" customHeight="1" x14ac:dyDescent="0.25">
      <c r="A49" s="172" t="s">
        <v>57</v>
      </c>
      <c r="B49" s="308"/>
      <c r="C49" s="218" t="s">
        <v>58</v>
      </c>
    </row>
    <row r="50" spans="1:3" ht="20.100000000000001" customHeight="1" x14ac:dyDescent="0.25">
      <c r="A50" s="171" t="s">
        <v>59</v>
      </c>
      <c r="B50" s="303">
        <f>SUM(B51:B56)</f>
        <v>1366</v>
      </c>
      <c r="C50" s="216" t="s">
        <v>60</v>
      </c>
    </row>
    <row r="51" spans="1:3" ht="12" customHeight="1" x14ac:dyDescent="0.25">
      <c r="A51" s="167" t="s">
        <v>61</v>
      </c>
      <c r="B51" s="305">
        <v>5</v>
      </c>
      <c r="C51" s="213" t="s">
        <v>62</v>
      </c>
    </row>
    <row r="52" spans="1:3" ht="12" customHeight="1" x14ac:dyDescent="0.25">
      <c r="A52" s="167" t="s">
        <v>63</v>
      </c>
      <c r="B52" s="305"/>
      <c r="C52" s="213" t="s">
        <v>64</v>
      </c>
    </row>
    <row r="53" spans="1:3" ht="12" customHeight="1" x14ac:dyDescent="0.25">
      <c r="A53" s="167" t="s">
        <v>65</v>
      </c>
      <c r="B53" s="305"/>
      <c r="C53" s="213" t="s">
        <v>66</v>
      </c>
    </row>
    <row r="54" spans="1:3" ht="12" customHeight="1" x14ac:dyDescent="0.25">
      <c r="A54" s="167" t="s">
        <v>67</v>
      </c>
      <c r="B54" s="305">
        <v>1072</v>
      </c>
      <c r="C54" s="213" t="s">
        <v>68</v>
      </c>
    </row>
    <row r="55" spans="1:3" ht="12" customHeight="1" x14ac:dyDescent="0.25">
      <c r="A55" s="167" t="s">
        <v>69</v>
      </c>
      <c r="B55" s="305"/>
      <c r="C55" s="213" t="s">
        <v>70</v>
      </c>
    </row>
    <row r="56" spans="1:3" ht="12" customHeight="1" x14ac:dyDescent="0.25">
      <c r="A56" s="167" t="s">
        <v>30</v>
      </c>
      <c r="B56" s="305">
        <v>289</v>
      </c>
      <c r="C56" s="213" t="s">
        <v>31</v>
      </c>
    </row>
    <row r="57" spans="1:3" x14ac:dyDescent="0.25">
      <c r="A57" s="169" t="s">
        <v>71</v>
      </c>
      <c r="B57" s="309">
        <f>B46-B47</f>
        <v>0</v>
      </c>
      <c r="C57" s="217" t="s">
        <v>72</v>
      </c>
    </row>
  </sheetData>
  <mergeCells count="2">
    <mergeCell ref="A2:C2"/>
    <mergeCell ref="A1:C1"/>
  </mergeCells>
  <pageMargins left="0.44" right="0.41" top="0.46" bottom="0.4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="120" zoomScaleNormal="120" workbookViewId="0">
      <selection activeCell="G14" sqref="G14"/>
    </sheetView>
  </sheetViews>
  <sheetFormatPr defaultRowHeight="15" x14ac:dyDescent="0.25"/>
  <cols>
    <col min="1" max="1" width="32.7109375" customWidth="1"/>
    <col min="2" max="3" width="15.7109375" customWidth="1"/>
    <col min="4" max="4" width="31.7109375" customWidth="1"/>
  </cols>
  <sheetData>
    <row r="1" spans="1:4" ht="12.95" customHeight="1" x14ac:dyDescent="0.25">
      <c r="A1" s="37" t="s">
        <v>271</v>
      </c>
      <c r="B1" s="38"/>
      <c r="C1" s="38"/>
      <c r="D1" s="38"/>
    </row>
    <row r="2" spans="1:4" ht="12.95" customHeight="1" x14ac:dyDescent="0.25">
      <c r="A2" s="41" t="s">
        <v>272</v>
      </c>
      <c r="B2" s="38"/>
      <c r="C2" s="38"/>
      <c r="D2" s="38"/>
    </row>
    <row r="3" spans="1:4" ht="30.75" customHeight="1" x14ac:dyDescent="0.25">
      <c r="A3" s="312"/>
      <c r="B3" s="42" t="s">
        <v>91</v>
      </c>
      <c r="C3" s="42" t="s">
        <v>92</v>
      </c>
      <c r="D3" s="132"/>
    </row>
    <row r="4" spans="1:4" ht="12" customHeight="1" x14ac:dyDescent="0.25">
      <c r="A4" s="314"/>
      <c r="B4" s="315" t="s">
        <v>263</v>
      </c>
      <c r="C4" s="315" t="s">
        <v>0</v>
      </c>
      <c r="D4" s="316"/>
    </row>
    <row r="5" spans="1:4" ht="12" customHeight="1" x14ac:dyDescent="0.25">
      <c r="A5" s="113" t="s">
        <v>1</v>
      </c>
      <c r="B5" s="321"/>
      <c r="C5" s="322"/>
      <c r="D5" s="134" t="s">
        <v>2</v>
      </c>
    </row>
    <row r="6" spans="1:4" ht="12" customHeight="1" x14ac:dyDescent="0.25">
      <c r="A6" s="113" t="s">
        <v>3</v>
      </c>
      <c r="B6" s="323">
        <v>62933</v>
      </c>
      <c r="C6" s="322">
        <v>2095.6689000000001</v>
      </c>
      <c r="D6" s="193" t="s">
        <v>4</v>
      </c>
    </row>
    <row r="7" spans="1:4" ht="12" customHeight="1" x14ac:dyDescent="0.25">
      <c r="A7" s="113" t="s">
        <v>5</v>
      </c>
      <c r="B7" s="323">
        <v>24915</v>
      </c>
      <c r="C7" s="322">
        <v>829.66950000000008</v>
      </c>
      <c r="D7" s="193" t="s">
        <v>6</v>
      </c>
    </row>
    <row r="8" spans="1:4" ht="12" customHeight="1" x14ac:dyDescent="0.25">
      <c r="A8" s="113" t="s">
        <v>7</v>
      </c>
      <c r="B8" s="323">
        <v>60</v>
      </c>
      <c r="C8" s="322">
        <v>1.9980000000000002</v>
      </c>
      <c r="D8" s="134" t="s">
        <v>8</v>
      </c>
    </row>
    <row r="9" spans="1:4" ht="12" customHeight="1" x14ac:dyDescent="0.25">
      <c r="A9" s="113" t="s">
        <v>9</v>
      </c>
      <c r="B9" s="323"/>
      <c r="C9" s="322"/>
      <c r="D9" s="134" t="s">
        <v>10</v>
      </c>
    </row>
    <row r="10" spans="1:4" ht="20.100000000000001" customHeight="1" x14ac:dyDescent="0.25">
      <c r="A10" s="160" t="s">
        <v>11</v>
      </c>
      <c r="B10" s="324">
        <f>B5+B6-B7+B8-B9</f>
        <v>38078</v>
      </c>
      <c r="C10" s="325">
        <f>C5+C6-C7+C8-C9</f>
        <v>1267.9974000000002</v>
      </c>
      <c r="D10" s="137" t="s">
        <v>12</v>
      </c>
    </row>
    <row r="11" spans="1:4" ht="20.100000000000001" customHeight="1" x14ac:dyDescent="0.25">
      <c r="A11" s="160" t="s">
        <v>13</v>
      </c>
      <c r="B11" s="324">
        <f>SUM(B12:B20)</f>
        <v>1712</v>
      </c>
      <c r="C11" s="325">
        <f>SUM(C12:C20)</f>
        <v>57.009600000000006</v>
      </c>
      <c r="D11" s="137" t="s">
        <v>14</v>
      </c>
    </row>
    <row r="12" spans="1:4" ht="12" customHeight="1" x14ac:dyDescent="0.25">
      <c r="A12" s="118" t="s">
        <v>15</v>
      </c>
      <c r="B12" s="323"/>
      <c r="C12" s="322"/>
      <c r="D12" s="7" t="s">
        <v>16</v>
      </c>
    </row>
    <row r="13" spans="1:4" ht="12" customHeight="1" x14ac:dyDescent="0.25">
      <c r="A13" s="120" t="s">
        <v>78</v>
      </c>
      <c r="B13" s="323"/>
      <c r="C13" s="322"/>
      <c r="D13" s="121" t="s">
        <v>89</v>
      </c>
    </row>
    <row r="14" spans="1:4" ht="12" customHeight="1" x14ac:dyDescent="0.25">
      <c r="A14" s="118" t="s">
        <v>18</v>
      </c>
      <c r="B14" s="323"/>
      <c r="C14" s="322"/>
      <c r="D14" s="7" t="s">
        <v>19</v>
      </c>
    </row>
    <row r="15" spans="1:4" ht="12" customHeight="1" x14ac:dyDescent="0.25">
      <c r="A15" s="118" t="s">
        <v>20</v>
      </c>
      <c r="B15" s="323">
        <v>1712</v>
      </c>
      <c r="C15" s="322">
        <v>57.009600000000006</v>
      </c>
      <c r="D15" s="7" t="s">
        <v>21</v>
      </c>
    </row>
    <row r="16" spans="1:4" ht="12" customHeight="1" x14ac:dyDescent="0.25">
      <c r="A16" s="118" t="s">
        <v>22</v>
      </c>
      <c r="B16" s="323"/>
      <c r="C16" s="322"/>
      <c r="D16" s="7" t="s">
        <v>23</v>
      </c>
    </row>
    <row r="17" spans="1:4" ht="12" customHeight="1" x14ac:dyDescent="0.25">
      <c r="A17" s="118" t="s">
        <v>24</v>
      </c>
      <c r="B17" s="323"/>
      <c r="C17" s="322"/>
      <c r="D17" s="7" t="s">
        <v>25</v>
      </c>
    </row>
    <row r="18" spans="1:4" ht="12" customHeight="1" x14ac:dyDescent="0.25">
      <c r="A18" s="118" t="s">
        <v>26</v>
      </c>
      <c r="B18" s="323"/>
      <c r="C18" s="322"/>
      <c r="D18" s="7" t="s">
        <v>27</v>
      </c>
    </row>
    <row r="19" spans="1:4" ht="12" customHeight="1" x14ac:dyDescent="0.25">
      <c r="A19" s="118" t="s">
        <v>28</v>
      </c>
      <c r="B19" s="323"/>
      <c r="C19" s="322"/>
      <c r="D19" s="7" t="s">
        <v>29</v>
      </c>
    </row>
    <row r="20" spans="1:4" ht="12" customHeight="1" x14ac:dyDescent="0.25">
      <c r="A20" s="118" t="s">
        <v>73</v>
      </c>
      <c r="B20" s="323"/>
      <c r="C20" s="322"/>
      <c r="D20" s="7" t="s">
        <v>76</v>
      </c>
    </row>
    <row r="21" spans="1:4" ht="20.100000000000001" customHeight="1" x14ac:dyDescent="0.25">
      <c r="A21" s="160" t="s">
        <v>32</v>
      </c>
      <c r="B21" s="326">
        <f>SUM(B22:B30)</f>
        <v>0</v>
      </c>
      <c r="C21" s="327">
        <f>SUM(C22:C30)</f>
        <v>0</v>
      </c>
      <c r="D21" s="137" t="s">
        <v>33</v>
      </c>
    </row>
    <row r="22" spans="1:4" ht="12" customHeight="1" x14ac:dyDescent="0.25">
      <c r="A22" s="118" t="s">
        <v>15</v>
      </c>
      <c r="B22" s="323"/>
      <c r="C22" s="322"/>
      <c r="D22" s="7" t="s">
        <v>16</v>
      </c>
    </row>
    <row r="23" spans="1:4" ht="12" customHeight="1" x14ac:dyDescent="0.25">
      <c r="A23" s="120" t="s">
        <v>78</v>
      </c>
      <c r="B23" s="323"/>
      <c r="C23" s="322"/>
      <c r="D23" s="121" t="s">
        <v>89</v>
      </c>
    </row>
    <row r="24" spans="1:4" ht="12" customHeight="1" x14ac:dyDescent="0.25">
      <c r="A24" s="118" t="s">
        <v>18</v>
      </c>
      <c r="B24" s="323"/>
      <c r="C24" s="322"/>
      <c r="D24" s="7" t="s">
        <v>19</v>
      </c>
    </row>
    <row r="25" spans="1:4" ht="12" customHeight="1" x14ac:dyDescent="0.25">
      <c r="A25" s="118" t="s">
        <v>20</v>
      </c>
      <c r="B25" s="323"/>
      <c r="C25" s="322"/>
      <c r="D25" s="7" t="s">
        <v>21</v>
      </c>
    </row>
    <row r="26" spans="1:4" ht="12" customHeight="1" x14ac:dyDescent="0.25">
      <c r="A26" s="118" t="s">
        <v>35</v>
      </c>
      <c r="B26" s="323"/>
      <c r="C26" s="322"/>
      <c r="D26" s="7" t="s">
        <v>23</v>
      </c>
    </row>
    <row r="27" spans="1:4" ht="12" customHeight="1" x14ac:dyDescent="0.25">
      <c r="A27" s="118" t="s">
        <v>24</v>
      </c>
      <c r="B27" s="323"/>
      <c r="C27" s="322"/>
      <c r="D27" s="7" t="s">
        <v>25</v>
      </c>
    </row>
    <row r="28" spans="1:4" ht="12" customHeight="1" x14ac:dyDescent="0.25">
      <c r="A28" s="118" t="s">
        <v>36</v>
      </c>
      <c r="B28" s="323"/>
      <c r="C28" s="322"/>
      <c r="D28" s="7" t="s">
        <v>27</v>
      </c>
    </row>
    <row r="29" spans="1:4" ht="12" customHeight="1" x14ac:dyDescent="0.25">
      <c r="A29" s="118" t="s">
        <v>28</v>
      </c>
      <c r="B29" s="323"/>
      <c r="C29" s="322"/>
      <c r="D29" s="7" t="s">
        <v>29</v>
      </c>
    </row>
    <row r="30" spans="1:4" ht="12" customHeight="1" x14ac:dyDescent="0.25">
      <c r="A30" s="118" t="s">
        <v>73</v>
      </c>
      <c r="B30" s="323"/>
      <c r="C30" s="322"/>
      <c r="D30" s="7" t="s">
        <v>76</v>
      </c>
    </row>
    <row r="31" spans="1:4" ht="18" customHeight="1" x14ac:dyDescent="0.25">
      <c r="A31" s="313" t="s">
        <v>37</v>
      </c>
      <c r="B31" s="324">
        <f>B32+B33+B34</f>
        <v>0</v>
      </c>
      <c r="C31" s="325">
        <f>C32+C33+C34</f>
        <v>0</v>
      </c>
      <c r="D31" s="144" t="s">
        <v>38</v>
      </c>
    </row>
    <row r="32" spans="1:4" ht="12" customHeight="1" x14ac:dyDescent="0.25">
      <c r="A32" s="120" t="s">
        <v>41</v>
      </c>
      <c r="B32" s="323"/>
      <c r="C32" s="322"/>
      <c r="D32" s="121" t="s">
        <v>42</v>
      </c>
    </row>
    <row r="33" spans="1:4" ht="12" customHeight="1" x14ac:dyDescent="0.25">
      <c r="A33" s="118" t="s">
        <v>39</v>
      </c>
      <c r="B33" s="323"/>
      <c r="C33" s="322"/>
      <c r="D33" s="119" t="s">
        <v>40</v>
      </c>
    </row>
    <row r="34" spans="1:4" ht="12" customHeight="1" x14ac:dyDescent="0.25">
      <c r="A34" s="116" t="s">
        <v>43</v>
      </c>
      <c r="B34" s="323"/>
      <c r="C34" s="322"/>
      <c r="D34" s="139" t="s">
        <v>44</v>
      </c>
    </row>
    <row r="35" spans="1:4" ht="20.100000000000001" customHeight="1" x14ac:dyDescent="0.25">
      <c r="A35" s="162" t="s">
        <v>45</v>
      </c>
      <c r="B35" s="324">
        <f>SUM(B36:B44)</f>
        <v>79</v>
      </c>
      <c r="C35" s="325">
        <f>SUM(C36:C44)</f>
        <v>2.6307</v>
      </c>
      <c r="D35" s="146" t="s">
        <v>46</v>
      </c>
    </row>
    <row r="36" spans="1:4" ht="12" customHeight="1" x14ac:dyDescent="0.25">
      <c r="A36" s="118" t="s">
        <v>47</v>
      </c>
      <c r="B36" s="323"/>
      <c r="C36" s="322"/>
      <c r="D36" s="7" t="s">
        <v>48</v>
      </c>
    </row>
    <row r="37" spans="1:4" ht="12" customHeight="1" x14ac:dyDescent="0.25">
      <c r="A37" s="118" t="s">
        <v>15</v>
      </c>
      <c r="B37" s="323"/>
      <c r="C37" s="322"/>
      <c r="D37" s="7" t="s">
        <v>16</v>
      </c>
    </row>
    <row r="38" spans="1:4" ht="12" customHeight="1" x14ac:dyDescent="0.25">
      <c r="A38" s="120" t="s">
        <v>78</v>
      </c>
      <c r="B38" s="323"/>
      <c r="C38" s="322"/>
      <c r="D38" s="121" t="s">
        <v>89</v>
      </c>
    </row>
    <row r="39" spans="1:4" ht="12" customHeight="1" x14ac:dyDescent="0.25">
      <c r="A39" s="118" t="s">
        <v>18</v>
      </c>
      <c r="B39" s="323"/>
      <c r="C39" s="322"/>
      <c r="D39" s="7" t="s">
        <v>19</v>
      </c>
    </row>
    <row r="40" spans="1:4" ht="12" customHeight="1" x14ac:dyDescent="0.25">
      <c r="A40" s="118" t="s">
        <v>20</v>
      </c>
      <c r="B40" s="323"/>
      <c r="C40" s="322"/>
      <c r="D40" s="7" t="s">
        <v>21</v>
      </c>
    </row>
    <row r="41" spans="1:4" ht="12" customHeight="1" x14ac:dyDescent="0.25">
      <c r="A41" s="118" t="s">
        <v>35</v>
      </c>
      <c r="B41" s="323">
        <v>79</v>
      </c>
      <c r="C41" s="322">
        <v>2.6307</v>
      </c>
      <c r="D41" s="7" t="s">
        <v>23</v>
      </c>
    </row>
    <row r="42" spans="1:4" ht="12" customHeight="1" x14ac:dyDescent="0.25">
      <c r="A42" s="118" t="s">
        <v>26</v>
      </c>
      <c r="B42" s="323"/>
      <c r="C42" s="322"/>
      <c r="D42" s="7" t="s">
        <v>27</v>
      </c>
    </row>
    <row r="43" spans="1:4" ht="12" customHeight="1" x14ac:dyDescent="0.25">
      <c r="A43" s="118" t="s">
        <v>28</v>
      </c>
      <c r="B43" s="323"/>
      <c r="C43" s="322"/>
      <c r="D43" s="7" t="s">
        <v>29</v>
      </c>
    </row>
    <row r="44" spans="1:4" ht="12" customHeight="1" x14ac:dyDescent="0.25">
      <c r="A44" s="118" t="s">
        <v>73</v>
      </c>
      <c r="B44" s="323"/>
      <c r="C44" s="322"/>
      <c r="D44" s="7" t="s">
        <v>76</v>
      </c>
    </row>
    <row r="45" spans="1:4" ht="18" customHeight="1" x14ac:dyDescent="0.25">
      <c r="A45" s="161" t="s">
        <v>49</v>
      </c>
      <c r="B45" s="324">
        <v>41</v>
      </c>
      <c r="C45" s="325">
        <v>1.3653000000000002</v>
      </c>
      <c r="D45" s="149" t="s">
        <v>50</v>
      </c>
    </row>
    <row r="46" spans="1:4" ht="20.100000000000001" customHeight="1" x14ac:dyDescent="0.25">
      <c r="A46" s="162" t="s">
        <v>51</v>
      </c>
      <c r="B46" s="324">
        <f>B10-B11+B21+B31-B35-B45</f>
        <v>36246</v>
      </c>
      <c r="C46" s="325">
        <f>C10-C11+C21+C31-C35-C45</f>
        <v>1206.9918000000002</v>
      </c>
      <c r="D46" s="146" t="s">
        <v>52</v>
      </c>
    </row>
    <row r="47" spans="1:4" ht="20.100000000000001" customHeight="1" x14ac:dyDescent="0.25">
      <c r="A47" s="161" t="s">
        <v>53</v>
      </c>
      <c r="B47" s="326">
        <f>B48+B50</f>
        <v>36246</v>
      </c>
      <c r="C47" s="327">
        <f>C48+C50</f>
        <v>1206.9918000000002</v>
      </c>
      <c r="D47" s="149" t="s">
        <v>54</v>
      </c>
    </row>
    <row r="48" spans="1:4" ht="20.100000000000001" customHeight="1" x14ac:dyDescent="0.25">
      <c r="A48" s="162" t="s">
        <v>55</v>
      </c>
      <c r="B48" s="324"/>
      <c r="C48" s="325"/>
      <c r="D48" s="146" t="s">
        <v>56</v>
      </c>
    </row>
    <row r="49" spans="1:4" ht="12.75" customHeight="1" x14ac:dyDescent="0.25">
      <c r="A49" s="163" t="s">
        <v>57</v>
      </c>
      <c r="B49" s="323"/>
      <c r="C49" s="328"/>
      <c r="D49" s="152" t="s">
        <v>58</v>
      </c>
    </row>
    <row r="50" spans="1:4" ht="20.100000000000001" customHeight="1" x14ac:dyDescent="0.25">
      <c r="A50" s="162" t="s">
        <v>59</v>
      </c>
      <c r="B50" s="324">
        <f>SUM(B51:B56)</f>
        <v>36246</v>
      </c>
      <c r="C50" s="325">
        <f>SUM(C51:C56)</f>
        <v>1206.9918000000002</v>
      </c>
      <c r="D50" s="146" t="s">
        <v>60</v>
      </c>
    </row>
    <row r="51" spans="1:4" ht="12" customHeight="1" x14ac:dyDescent="0.25">
      <c r="A51" s="118" t="s">
        <v>61</v>
      </c>
      <c r="B51" s="329">
        <v>31514</v>
      </c>
      <c r="C51" s="322">
        <v>1049.4162000000001</v>
      </c>
      <c r="D51" s="7" t="s">
        <v>62</v>
      </c>
    </row>
    <row r="52" spans="1:4" ht="12" customHeight="1" x14ac:dyDescent="0.25">
      <c r="A52" s="81" t="s">
        <v>63</v>
      </c>
      <c r="B52" s="329"/>
      <c r="C52" s="322"/>
      <c r="D52" s="154" t="s">
        <v>64</v>
      </c>
    </row>
    <row r="53" spans="1:4" ht="12" customHeight="1" x14ac:dyDescent="0.25">
      <c r="A53" s="81" t="s">
        <v>65</v>
      </c>
      <c r="B53" s="329">
        <v>237</v>
      </c>
      <c r="C53" s="322">
        <v>7.892100000000001</v>
      </c>
      <c r="D53" s="154" t="s">
        <v>66</v>
      </c>
    </row>
    <row r="54" spans="1:4" ht="12" customHeight="1" x14ac:dyDescent="0.25">
      <c r="A54" s="81" t="s">
        <v>67</v>
      </c>
      <c r="B54" s="329">
        <v>2530</v>
      </c>
      <c r="C54" s="322">
        <v>84.249000000000009</v>
      </c>
      <c r="D54" s="154" t="s">
        <v>68</v>
      </c>
    </row>
    <row r="55" spans="1:4" ht="12" customHeight="1" x14ac:dyDescent="0.25">
      <c r="A55" s="81" t="s">
        <v>69</v>
      </c>
      <c r="B55" s="329"/>
      <c r="C55" s="322"/>
      <c r="D55" s="154" t="s">
        <v>70</v>
      </c>
    </row>
    <row r="56" spans="1:4" ht="12.75" customHeight="1" x14ac:dyDescent="0.25">
      <c r="A56" s="81" t="s">
        <v>30</v>
      </c>
      <c r="B56" s="329">
        <v>1965</v>
      </c>
      <c r="C56" s="322">
        <v>65.4345</v>
      </c>
      <c r="D56" s="154" t="s">
        <v>31</v>
      </c>
    </row>
    <row r="57" spans="1:4" x14ac:dyDescent="0.25">
      <c r="A57" s="161" t="s">
        <v>71</v>
      </c>
      <c r="B57" s="324">
        <f>B46-B47</f>
        <v>0</v>
      </c>
      <c r="C57" s="325">
        <f>C46-C47</f>
        <v>0</v>
      </c>
      <c r="D57" s="209" t="s">
        <v>72</v>
      </c>
    </row>
  </sheetData>
  <pageMargins left="0.33" right="0.33" top="0.46" bottom="0.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120" zoomScaleNormal="120" workbookViewId="0">
      <selection activeCell="G16" sqref="G16"/>
    </sheetView>
  </sheetViews>
  <sheetFormatPr defaultRowHeight="15" x14ac:dyDescent="0.25"/>
  <cols>
    <col min="1" max="1" width="32.7109375" customWidth="1"/>
    <col min="2" max="3" width="15.7109375" customWidth="1"/>
    <col min="4" max="4" width="32.7109375" customWidth="1"/>
    <col min="7" max="7" width="14.7109375" bestFit="1" customWidth="1"/>
    <col min="8" max="8" width="12.42578125" bestFit="1" customWidth="1"/>
  </cols>
  <sheetData>
    <row r="1" spans="1:4" ht="12.95" customHeight="1" x14ac:dyDescent="0.25">
      <c r="A1" s="37" t="s">
        <v>273</v>
      </c>
      <c r="B1" s="38"/>
      <c r="C1" s="38"/>
      <c r="D1" s="38"/>
    </row>
    <row r="2" spans="1:4" ht="12.95" customHeight="1" x14ac:dyDescent="0.25">
      <c r="A2" s="41" t="s">
        <v>274</v>
      </c>
      <c r="B2" s="38"/>
      <c r="C2" s="38"/>
      <c r="D2" s="38"/>
    </row>
    <row r="3" spans="1:4" ht="47.25" customHeight="1" x14ac:dyDescent="0.25">
      <c r="A3" s="299"/>
      <c r="B3" s="43" t="s">
        <v>93</v>
      </c>
      <c r="C3" s="43" t="s">
        <v>93</v>
      </c>
      <c r="D3" s="330"/>
    </row>
    <row r="4" spans="1:4" ht="12" customHeight="1" x14ac:dyDescent="0.25">
      <c r="A4" s="332"/>
      <c r="B4" s="315" t="s">
        <v>79</v>
      </c>
      <c r="C4" s="333" t="s">
        <v>0</v>
      </c>
      <c r="D4" s="334"/>
    </row>
    <row r="5" spans="1:4" ht="12" customHeight="1" x14ac:dyDescent="0.25">
      <c r="A5" s="165" t="s">
        <v>1</v>
      </c>
      <c r="B5" s="342">
        <v>7446980</v>
      </c>
      <c r="C5" s="343">
        <v>66004.906673000005</v>
      </c>
      <c r="D5" s="175" t="s">
        <v>2</v>
      </c>
    </row>
    <row r="6" spans="1:4" ht="12" customHeight="1" x14ac:dyDescent="0.25">
      <c r="A6" s="165" t="s">
        <v>3</v>
      </c>
      <c r="B6" s="344">
        <v>319999</v>
      </c>
      <c r="C6" s="343">
        <v>5628.3225999999995</v>
      </c>
      <c r="D6" s="212" t="s">
        <v>4</v>
      </c>
    </row>
    <row r="7" spans="1:4" ht="12" customHeight="1" x14ac:dyDescent="0.25">
      <c r="A7" s="165" t="s">
        <v>5</v>
      </c>
      <c r="B7" s="344">
        <v>1340004</v>
      </c>
      <c r="C7" s="343">
        <v>13699.789354000004</v>
      </c>
      <c r="D7" s="212" t="s">
        <v>6</v>
      </c>
    </row>
    <row r="8" spans="1:4" ht="12" customHeight="1" x14ac:dyDescent="0.25">
      <c r="A8" s="165" t="s">
        <v>7</v>
      </c>
      <c r="B8" s="344">
        <v>220730</v>
      </c>
      <c r="C8" s="343">
        <v>2228.8681850000003</v>
      </c>
      <c r="D8" s="175" t="s">
        <v>8</v>
      </c>
    </row>
    <row r="9" spans="1:4" ht="12" customHeight="1" x14ac:dyDescent="0.25">
      <c r="A9" s="165" t="s">
        <v>9</v>
      </c>
      <c r="B9" s="344"/>
      <c r="C9" s="343"/>
      <c r="D9" s="175" t="s">
        <v>10</v>
      </c>
    </row>
    <row r="10" spans="1:4" ht="20.100000000000001" customHeight="1" x14ac:dyDescent="0.25">
      <c r="A10" s="166" t="s">
        <v>11</v>
      </c>
      <c r="B10" s="345">
        <f>B5+B6-B7+B8-B9</f>
        <v>6647705</v>
      </c>
      <c r="C10" s="346">
        <f>C5+C6-C7+C8-C9</f>
        <v>60162.308103999996</v>
      </c>
      <c r="D10" s="176" t="s">
        <v>12</v>
      </c>
    </row>
    <row r="11" spans="1:4" ht="20.100000000000001" customHeight="1" x14ac:dyDescent="0.25">
      <c r="A11" s="166" t="s">
        <v>13</v>
      </c>
      <c r="B11" s="345">
        <f>SUM(B12:B20)</f>
        <v>6298012</v>
      </c>
      <c r="C11" s="346">
        <f>SUM(C12:C20)</f>
        <v>54851.585475</v>
      </c>
      <c r="D11" s="176" t="s">
        <v>14</v>
      </c>
    </row>
    <row r="12" spans="1:4" ht="12" customHeight="1" x14ac:dyDescent="0.25">
      <c r="A12" s="165" t="s">
        <v>15</v>
      </c>
      <c r="B12" s="344">
        <v>6231120</v>
      </c>
      <c r="C12" s="343">
        <v>54078.970516000001</v>
      </c>
      <c r="D12" s="175" t="s">
        <v>16</v>
      </c>
    </row>
    <row r="13" spans="1:4" ht="12" customHeight="1" x14ac:dyDescent="0.25">
      <c r="A13" s="338" t="s">
        <v>78</v>
      </c>
      <c r="B13" s="344"/>
      <c r="C13" s="343"/>
      <c r="D13" s="177" t="s">
        <v>17</v>
      </c>
    </row>
    <row r="14" spans="1:4" ht="12" customHeight="1" x14ac:dyDescent="0.25">
      <c r="A14" s="165" t="s">
        <v>18</v>
      </c>
      <c r="B14" s="344">
        <v>18942</v>
      </c>
      <c r="C14" s="343">
        <v>329.5908</v>
      </c>
      <c r="D14" s="175" t="s">
        <v>19</v>
      </c>
    </row>
    <row r="15" spans="1:4" ht="12" customHeight="1" x14ac:dyDescent="0.25">
      <c r="A15" s="165" t="s">
        <v>20</v>
      </c>
      <c r="B15" s="344">
        <v>47950</v>
      </c>
      <c r="C15" s="343">
        <v>443.024159</v>
      </c>
      <c r="D15" s="175" t="s">
        <v>21</v>
      </c>
    </row>
    <row r="16" spans="1:4" ht="12" customHeight="1" x14ac:dyDescent="0.25">
      <c r="A16" s="165" t="s">
        <v>22</v>
      </c>
      <c r="B16" s="344"/>
      <c r="C16" s="343"/>
      <c r="D16" s="175" t="s">
        <v>23</v>
      </c>
    </row>
    <row r="17" spans="1:4" ht="12" customHeight="1" x14ac:dyDescent="0.25">
      <c r="A17" s="165" t="s">
        <v>24</v>
      </c>
      <c r="B17" s="344"/>
      <c r="C17" s="343"/>
      <c r="D17" s="175" t="s">
        <v>25</v>
      </c>
    </row>
    <row r="18" spans="1:4" ht="12" customHeight="1" x14ac:dyDescent="0.25">
      <c r="A18" s="165" t="s">
        <v>26</v>
      </c>
      <c r="B18" s="344"/>
      <c r="C18" s="343"/>
      <c r="D18" s="175" t="s">
        <v>27</v>
      </c>
    </row>
    <row r="19" spans="1:4" ht="12" customHeight="1" x14ac:dyDescent="0.25">
      <c r="A19" s="165" t="s">
        <v>28</v>
      </c>
      <c r="B19" s="344"/>
      <c r="C19" s="343"/>
      <c r="D19" s="175" t="s">
        <v>29</v>
      </c>
    </row>
    <row r="20" spans="1:4" ht="12" customHeight="1" x14ac:dyDescent="0.25">
      <c r="A20" s="165" t="s">
        <v>73</v>
      </c>
      <c r="B20" s="344"/>
      <c r="C20" s="343"/>
      <c r="D20" s="175" t="s">
        <v>76</v>
      </c>
    </row>
    <row r="21" spans="1:4" ht="20.100000000000001" customHeight="1" x14ac:dyDescent="0.25">
      <c r="A21" s="166" t="s">
        <v>32</v>
      </c>
      <c r="B21" s="347">
        <f>SUM(B22:B30)</f>
        <v>0</v>
      </c>
      <c r="C21" s="348">
        <f>SUM(C22:C30)</f>
        <v>0</v>
      </c>
      <c r="D21" s="176" t="s">
        <v>33</v>
      </c>
    </row>
    <row r="22" spans="1:4" ht="12" customHeight="1" x14ac:dyDescent="0.25">
      <c r="A22" s="165" t="s">
        <v>15</v>
      </c>
      <c r="B22" s="344"/>
      <c r="C22" s="343"/>
      <c r="D22" s="175" t="s">
        <v>16</v>
      </c>
    </row>
    <row r="23" spans="1:4" ht="12" customHeight="1" x14ac:dyDescent="0.25">
      <c r="A23" s="339" t="s">
        <v>94</v>
      </c>
      <c r="B23" s="344"/>
      <c r="C23" s="343"/>
      <c r="D23" s="177" t="s">
        <v>34</v>
      </c>
    </row>
    <row r="24" spans="1:4" ht="12" customHeight="1" x14ac:dyDescent="0.25">
      <c r="A24" s="165" t="s">
        <v>18</v>
      </c>
      <c r="B24" s="344"/>
      <c r="C24" s="343"/>
      <c r="D24" s="175" t="s">
        <v>19</v>
      </c>
    </row>
    <row r="25" spans="1:4" ht="12" customHeight="1" x14ac:dyDescent="0.25">
      <c r="A25" s="165" t="s">
        <v>20</v>
      </c>
      <c r="B25" s="344"/>
      <c r="C25" s="343"/>
      <c r="D25" s="175" t="s">
        <v>21</v>
      </c>
    </row>
    <row r="26" spans="1:4" ht="12" customHeight="1" x14ac:dyDescent="0.25">
      <c r="A26" s="165" t="s">
        <v>35</v>
      </c>
      <c r="B26" s="344"/>
      <c r="C26" s="343"/>
      <c r="D26" s="175" t="s">
        <v>23</v>
      </c>
    </row>
    <row r="27" spans="1:4" ht="12" customHeight="1" x14ac:dyDescent="0.25">
      <c r="A27" s="165" t="s">
        <v>24</v>
      </c>
      <c r="B27" s="344"/>
      <c r="C27" s="343"/>
      <c r="D27" s="175" t="s">
        <v>25</v>
      </c>
    </row>
    <row r="28" spans="1:4" ht="12" customHeight="1" x14ac:dyDescent="0.25">
      <c r="A28" s="165" t="s">
        <v>36</v>
      </c>
      <c r="B28" s="344"/>
      <c r="C28" s="343"/>
      <c r="D28" s="175" t="s">
        <v>27</v>
      </c>
    </row>
    <row r="29" spans="1:4" ht="12" customHeight="1" x14ac:dyDescent="0.25">
      <c r="A29" s="165" t="s">
        <v>28</v>
      </c>
      <c r="B29" s="344"/>
      <c r="C29" s="343"/>
      <c r="D29" s="175" t="s">
        <v>29</v>
      </c>
    </row>
    <row r="30" spans="1:4" ht="12" customHeight="1" x14ac:dyDescent="0.25">
      <c r="A30" s="165" t="s">
        <v>73</v>
      </c>
      <c r="B30" s="344"/>
      <c r="C30" s="343"/>
      <c r="D30" s="175" t="s">
        <v>76</v>
      </c>
    </row>
    <row r="31" spans="1:4" ht="18" customHeight="1" x14ac:dyDescent="0.25">
      <c r="A31" s="169" t="s">
        <v>37</v>
      </c>
      <c r="B31" s="345">
        <f>B32+B33+B34</f>
        <v>0</v>
      </c>
      <c r="C31" s="346">
        <f>C32+C33+C34</f>
        <v>0</v>
      </c>
      <c r="D31" s="180" t="s">
        <v>38</v>
      </c>
    </row>
    <row r="32" spans="1:4" ht="12" customHeight="1" x14ac:dyDescent="0.25">
      <c r="A32" s="338" t="s">
        <v>41</v>
      </c>
      <c r="B32" s="344"/>
      <c r="C32" s="343"/>
      <c r="D32" s="215" t="s">
        <v>42</v>
      </c>
    </row>
    <row r="33" spans="1:8" ht="12" customHeight="1" x14ac:dyDescent="0.25">
      <c r="A33" s="165" t="s">
        <v>39</v>
      </c>
      <c r="B33" s="344"/>
      <c r="C33" s="343"/>
      <c r="D33" s="213" t="s">
        <v>40</v>
      </c>
    </row>
    <row r="34" spans="1:8" ht="12" customHeight="1" x14ac:dyDescent="0.25">
      <c r="A34" s="339" t="s">
        <v>43</v>
      </c>
      <c r="B34" s="344"/>
      <c r="C34" s="343"/>
      <c r="D34" s="177" t="s">
        <v>44</v>
      </c>
    </row>
    <row r="35" spans="1:8" ht="20.100000000000001" customHeight="1" x14ac:dyDescent="0.25">
      <c r="A35" s="171" t="s">
        <v>45</v>
      </c>
      <c r="B35" s="345">
        <f>SUM(B36:B44)</f>
        <v>0</v>
      </c>
      <c r="C35" s="346">
        <f>SUM(C36:C44)</f>
        <v>0</v>
      </c>
      <c r="D35" s="180" t="s">
        <v>46</v>
      </c>
    </row>
    <row r="36" spans="1:8" ht="12" customHeight="1" x14ac:dyDescent="0.25">
      <c r="A36" s="165" t="s">
        <v>47</v>
      </c>
      <c r="B36" s="344"/>
      <c r="C36" s="343"/>
      <c r="D36" s="175" t="s">
        <v>48</v>
      </c>
    </row>
    <row r="37" spans="1:8" ht="12" customHeight="1" x14ac:dyDescent="0.25">
      <c r="A37" s="165" t="s">
        <v>15</v>
      </c>
      <c r="B37" s="344"/>
      <c r="C37" s="343"/>
      <c r="D37" s="175" t="s">
        <v>16</v>
      </c>
    </row>
    <row r="38" spans="1:8" ht="12" customHeight="1" x14ac:dyDescent="0.25">
      <c r="A38" s="339" t="s">
        <v>95</v>
      </c>
      <c r="B38" s="344"/>
      <c r="C38" s="343"/>
      <c r="D38" s="177" t="s">
        <v>17</v>
      </c>
    </row>
    <row r="39" spans="1:8" ht="12" customHeight="1" x14ac:dyDescent="0.25">
      <c r="A39" s="165" t="s">
        <v>18</v>
      </c>
      <c r="B39" s="344"/>
      <c r="C39" s="343"/>
      <c r="D39" s="175" t="s">
        <v>19</v>
      </c>
    </row>
    <row r="40" spans="1:8" ht="12" customHeight="1" x14ac:dyDescent="0.25">
      <c r="A40" s="165" t="s">
        <v>20</v>
      </c>
      <c r="B40" s="344"/>
      <c r="C40" s="343"/>
      <c r="D40" s="175" t="s">
        <v>21</v>
      </c>
    </row>
    <row r="41" spans="1:8" ht="12" customHeight="1" x14ac:dyDescent="0.25">
      <c r="A41" s="165" t="s">
        <v>35</v>
      </c>
      <c r="B41" s="344"/>
      <c r="C41" s="343"/>
      <c r="D41" s="175" t="s">
        <v>23</v>
      </c>
    </row>
    <row r="42" spans="1:8" ht="12" customHeight="1" x14ac:dyDescent="0.25">
      <c r="A42" s="165" t="s">
        <v>26</v>
      </c>
      <c r="B42" s="344"/>
      <c r="C42" s="343"/>
      <c r="D42" s="175" t="s">
        <v>27</v>
      </c>
    </row>
    <row r="43" spans="1:8" ht="12" customHeight="1" x14ac:dyDescent="0.25">
      <c r="A43" s="165" t="s">
        <v>28</v>
      </c>
      <c r="B43" s="344"/>
      <c r="C43" s="343"/>
      <c r="D43" s="175" t="s">
        <v>29</v>
      </c>
    </row>
    <row r="44" spans="1:8" ht="12" customHeight="1" x14ac:dyDescent="0.25">
      <c r="A44" s="165" t="s">
        <v>75</v>
      </c>
      <c r="B44" s="344"/>
      <c r="C44" s="343"/>
      <c r="D44" s="175" t="s">
        <v>76</v>
      </c>
    </row>
    <row r="45" spans="1:8" ht="18" customHeight="1" x14ac:dyDescent="0.25">
      <c r="A45" s="169" t="s">
        <v>49</v>
      </c>
      <c r="B45" s="347"/>
      <c r="C45" s="348"/>
      <c r="D45" s="181" t="s">
        <v>50</v>
      </c>
    </row>
    <row r="46" spans="1:8" ht="20.100000000000001" customHeight="1" x14ac:dyDescent="0.25">
      <c r="A46" s="340" t="s">
        <v>51</v>
      </c>
      <c r="B46" s="345">
        <f>B10-B11+B21+B31-B35-B45</f>
        <v>349693</v>
      </c>
      <c r="C46" s="346">
        <f>C10-C11+C21+C31-C35-C45</f>
        <v>5310.7226289999962</v>
      </c>
      <c r="D46" s="180" t="s">
        <v>52</v>
      </c>
      <c r="G46" s="26"/>
      <c r="H46" s="26"/>
    </row>
    <row r="47" spans="1:8" ht="20.100000000000001" customHeight="1" x14ac:dyDescent="0.25">
      <c r="A47" s="169" t="s">
        <v>53</v>
      </c>
      <c r="B47" s="345">
        <f>B48+B50</f>
        <v>349693</v>
      </c>
      <c r="C47" s="346">
        <f>C48+C50</f>
        <v>5310.4002439999995</v>
      </c>
      <c r="D47" s="181" t="s">
        <v>54</v>
      </c>
      <c r="G47" s="26"/>
      <c r="H47" s="26"/>
    </row>
    <row r="48" spans="1:8" ht="20.100000000000001" customHeight="1" x14ac:dyDescent="0.25">
      <c r="A48" s="171" t="s">
        <v>55</v>
      </c>
      <c r="B48" s="345"/>
      <c r="C48" s="346"/>
      <c r="D48" s="180" t="s">
        <v>56</v>
      </c>
      <c r="G48" s="26"/>
      <c r="H48" s="26"/>
    </row>
    <row r="49" spans="1:8" ht="12" customHeight="1" x14ac:dyDescent="0.25">
      <c r="A49" s="341" t="s">
        <v>57</v>
      </c>
      <c r="B49" s="344"/>
      <c r="C49" s="343"/>
      <c r="D49" s="182" t="s">
        <v>58</v>
      </c>
      <c r="G49" s="26"/>
      <c r="H49" s="26"/>
    </row>
    <row r="50" spans="1:8" ht="20.100000000000001" customHeight="1" x14ac:dyDescent="0.25">
      <c r="A50" s="171" t="s">
        <v>59</v>
      </c>
      <c r="B50" s="345">
        <f>SUM(B51:B56)</f>
        <v>349693</v>
      </c>
      <c r="C50" s="346">
        <f>SUM(C51:C56)</f>
        <v>5310.4002439999995</v>
      </c>
      <c r="D50" s="180" t="s">
        <v>60</v>
      </c>
      <c r="G50" s="26"/>
      <c r="H50" s="26"/>
    </row>
    <row r="51" spans="1:8" ht="12" customHeight="1" x14ac:dyDescent="0.25">
      <c r="A51" s="165" t="s">
        <v>61</v>
      </c>
      <c r="B51" s="349">
        <v>252945</v>
      </c>
      <c r="C51" s="343">
        <v>4333.3065999999999</v>
      </c>
      <c r="D51" s="175" t="s">
        <v>62</v>
      </c>
      <c r="G51" s="26"/>
      <c r="H51" s="26"/>
    </row>
    <row r="52" spans="1:8" ht="12" customHeight="1" x14ac:dyDescent="0.25">
      <c r="A52" s="165" t="s">
        <v>63</v>
      </c>
      <c r="B52" s="349">
        <v>15</v>
      </c>
      <c r="C52" s="343">
        <v>0</v>
      </c>
      <c r="D52" s="175" t="s">
        <v>64</v>
      </c>
      <c r="G52" s="26"/>
      <c r="H52" s="26"/>
    </row>
    <row r="53" spans="1:8" ht="12" customHeight="1" x14ac:dyDescent="0.25">
      <c r="A53" s="165" t="s">
        <v>65</v>
      </c>
      <c r="B53" s="349"/>
      <c r="C53" s="343"/>
      <c r="D53" s="175" t="s">
        <v>66</v>
      </c>
      <c r="G53" s="26"/>
      <c r="H53" s="26"/>
    </row>
    <row r="54" spans="1:8" ht="12" customHeight="1" x14ac:dyDescent="0.25">
      <c r="A54" s="165" t="s">
        <v>67</v>
      </c>
      <c r="B54" s="349">
        <v>62841</v>
      </c>
      <c r="C54" s="343">
        <v>599.98542500000008</v>
      </c>
      <c r="D54" s="175" t="s">
        <v>68</v>
      </c>
      <c r="G54" s="26"/>
      <c r="H54" s="26"/>
    </row>
    <row r="55" spans="1:8" ht="12" customHeight="1" x14ac:dyDescent="0.25">
      <c r="A55" s="165" t="s">
        <v>69</v>
      </c>
      <c r="B55" s="349">
        <v>20</v>
      </c>
      <c r="C55" s="343">
        <v>0</v>
      </c>
      <c r="D55" s="175" t="s">
        <v>70</v>
      </c>
      <c r="G55" s="26"/>
      <c r="H55" s="26"/>
    </row>
    <row r="56" spans="1:8" ht="12" customHeight="1" x14ac:dyDescent="0.25">
      <c r="A56" s="165" t="s">
        <v>30</v>
      </c>
      <c r="B56" s="349">
        <v>33872</v>
      </c>
      <c r="C56" s="343">
        <v>377.10821900000002</v>
      </c>
      <c r="D56" s="175" t="s">
        <v>31</v>
      </c>
      <c r="G56" s="26"/>
      <c r="H56" s="26"/>
    </row>
    <row r="57" spans="1:8" x14ac:dyDescent="0.25">
      <c r="A57" s="169" t="s">
        <v>71</v>
      </c>
      <c r="B57" s="350">
        <f>B46-B47</f>
        <v>0</v>
      </c>
      <c r="C57" s="346">
        <f>C46-C47</f>
        <v>0.32238499999675696</v>
      </c>
      <c r="D57" s="217" t="s">
        <v>72</v>
      </c>
      <c r="G57" s="26"/>
      <c r="H57" s="26"/>
    </row>
  </sheetData>
  <pageMargins left="0.31" right="0.34" top="0.51" bottom="0.39" header="0.31496062992125984" footer="0.2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zoomScale="120" zoomScaleNormal="120" workbookViewId="0">
      <selection activeCell="L10" sqref="L10"/>
    </sheetView>
  </sheetViews>
  <sheetFormatPr defaultRowHeight="15" x14ac:dyDescent="0.25"/>
  <cols>
    <col min="1" max="1" width="28.85546875" customWidth="1"/>
    <col min="2" max="2" width="6" customWidth="1"/>
    <col min="3" max="3" width="8.140625" customWidth="1"/>
    <col min="4" max="4" width="7.140625" customWidth="1"/>
    <col min="5" max="5" width="7.28515625" customWidth="1"/>
    <col min="6" max="6" width="7" customWidth="1"/>
    <col min="7" max="7" width="7.5703125" customWidth="1"/>
    <col min="8" max="8" width="25.28515625" customWidth="1"/>
    <col min="9" max="9" width="1.85546875" customWidth="1"/>
  </cols>
  <sheetData>
    <row r="1" spans="1:11" ht="12.95" customHeight="1" x14ac:dyDescent="0.25">
      <c r="A1" s="44" t="s">
        <v>276</v>
      </c>
      <c r="B1" s="38"/>
      <c r="C1" s="38"/>
      <c r="D1" s="38"/>
      <c r="E1" s="38"/>
      <c r="F1" s="38"/>
      <c r="G1" s="38"/>
      <c r="H1" s="38"/>
      <c r="I1" s="45"/>
    </row>
    <row r="2" spans="1:11" ht="12.95" customHeight="1" x14ac:dyDescent="0.25">
      <c r="A2" s="46" t="s">
        <v>277</v>
      </c>
      <c r="B2" s="38"/>
      <c r="C2" s="38"/>
      <c r="D2" s="38"/>
      <c r="E2" s="38"/>
      <c r="F2" s="38"/>
      <c r="G2" s="38"/>
      <c r="H2" s="39" t="s">
        <v>79</v>
      </c>
      <c r="I2" s="45"/>
    </row>
    <row r="3" spans="1:11" ht="85.5" customHeight="1" x14ac:dyDescent="0.25">
      <c r="A3" s="352"/>
      <c r="B3" s="47" t="s">
        <v>96</v>
      </c>
      <c r="C3" s="47" t="s">
        <v>97</v>
      </c>
      <c r="D3" s="47" t="s">
        <v>98</v>
      </c>
      <c r="E3" s="47" t="s">
        <v>99</v>
      </c>
      <c r="F3" s="40" t="s">
        <v>100</v>
      </c>
      <c r="G3" s="40" t="s">
        <v>101</v>
      </c>
      <c r="H3" s="353"/>
      <c r="I3" s="48"/>
      <c r="J3" s="22"/>
      <c r="K3" s="22"/>
    </row>
    <row r="4" spans="1:11" ht="12" customHeight="1" x14ac:dyDescent="0.25">
      <c r="A4" s="113" t="s">
        <v>1</v>
      </c>
      <c r="B4" s="18"/>
      <c r="C4" s="18"/>
      <c r="D4" s="18"/>
      <c r="E4" s="18"/>
      <c r="F4" s="18"/>
      <c r="G4" s="18"/>
      <c r="H4" s="115" t="s">
        <v>2</v>
      </c>
      <c r="I4" s="49"/>
      <c r="J4" s="22"/>
      <c r="K4" s="22"/>
    </row>
    <row r="5" spans="1:11" ht="12" customHeight="1" x14ac:dyDescent="0.25">
      <c r="A5" s="113" t="s">
        <v>3</v>
      </c>
      <c r="B5" s="50"/>
      <c r="C5" s="18">
        <v>14105</v>
      </c>
      <c r="D5" s="18">
        <v>4458</v>
      </c>
      <c r="E5" s="51">
        <v>41068</v>
      </c>
      <c r="F5" s="18">
        <v>63893</v>
      </c>
      <c r="G5" s="18">
        <v>478643</v>
      </c>
      <c r="H5" s="193" t="s">
        <v>4</v>
      </c>
      <c r="I5" s="49"/>
      <c r="J5" s="22"/>
      <c r="K5" s="22"/>
    </row>
    <row r="6" spans="1:11" ht="12" customHeight="1" x14ac:dyDescent="0.25">
      <c r="A6" s="113" t="s">
        <v>5</v>
      </c>
      <c r="B6" s="18">
        <v>10053</v>
      </c>
      <c r="C6" s="18">
        <v>2408</v>
      </c>
      <c r="D6" s="18">
        <v>2</v>
      </c>
      <c r="E6" s="51">
        <v>9404</v>
      </c>
      <c r="F6" s="18">
        <v>14983</v>
      </c>
      <c r="G6" s="18">
        <v>168528</v>
      </c>
      <c r="H6" s="193" t="s">
        <v>6</v>
      </c>
      <c r="I6" s="49"/>
      <c r="J6" s="22"/>
      <c r="K6" s="22"/>
    </row>
    <row r="7" spans="1:11" ht="12" customHeight="1" x14ac:dyDescent="0.25">
      <c r="A7" s="113" t="s">
        <v>7</v>
      </c>
      <c r="B7" s="50">
        <v>10068</v>
      </c>
      <c r="C7" s="18">
        <v>-48</v>
      </c>
      <c r="D7" s="18">
        <v>1</v>
      </c>
      <c r="E7" s="18">
        <v>-1364</v>
      </c>
      <c r="F7" s="18">
        <v>-692</v>
      </c>
      <c r="G7" s="18">
        <v>-2052</v>
      </c>
      <c r="H7" s="115" t="s">
        <v>8</v>
      </c>
      <c r="I7" s="49"/>
      <c r="J7" s="22"/>
      <c r="K7" s="22"/>
    </row>
    <row r="8" spans="1:11" ht="12" customHeight="1" x14ac:dyDescent="0.25">
      <c r="A8" s="113" t="s">
        <v>9</v>
      </c>
      <c r="B8" s="18"/>
      <c r="C8" s="18"/>
      <c r="D8" s="18"/>
      <c r="E8" s="18"/>
      <c r="F8" s="18"/>
      <c r="G8" s="18"/>
      <c r="H8" s="115" t="s">
        <v>10</v>
      </c>
      <c r="I8" s="49"/>
      <c r="J8" s="22"/>
      <c r="K8" s="22"/>
    </row>
    <row r="9" spans="1:11" ht="17.100000000000001" customHeight="1" x14ac:dyDescent="0.25">
      <c r="A9" s="160" t="s">
        <v>11</v>
      </c>
      <c r="B9" s="207">
        <f>B4+B5-B6+B7-B8</f>
        <v>15</v>
      </c>
      <c r="C9" s="147">
        <f t="shared" ref="C9:G9" si="0">C4+C5-C6+C7-C8</f>
        <v>11649</v>
      </c>
      <c r="D9" s="147">
        <f t="shared" si="0"/>
        <v>4457</v>
      </c>
      <c r="E9" s="147">
        <f t="shared" si="0"/>
        <v>30300</v>
      </c>
      <c r="F9" s="147">
        <f t="shared" si="0"/>
        <v>48218</v>
      </c>
      <c r="G9" s="147">
        <f t="shared" si="0"/>
        <v>308063</v>
      </c>
      <c r="H9" s="198" t="s">
        <v>12</v>
      </c>
      <c r="I9" s="52"/>
      <c r="J9" s="22"/>
      <c r="K9" s="22"/>
    </row>
    <row r="10" spans="1:11" ht="17.100000000000001" customHeight="1" x14ac:dyDescent="0.25">
      <c r="A10" s="160" t="s">
        <v>13</v>
      </c>
      <c r="B10" s="207">
        <f>SUM(B11:B19)</f>
        <v>0</v>
      </c>
      <c r="C10" s="147">
        <f t="shared" ref="C10:G10" si="1">SUM(C11:C19)</f>
        <v>11649</v>
      </c>
      <c r="D10" s="147">
        <f t="shared" si="1"/>
        <v>4457</v>
      </c>
      <c r="E10" s="147">
        <f t="shared" si="1"/>
        <v>0</v>
      </c>
      <c r="F10" s="147">
        <f t="shared" si="1"/>
        <v>0</v>
      </c>
      <c r="G10" s="147">
        <f t="shared" si="1"/>
        <v>0</v>
      </c>
      <c r="H10" s="198" t="s">
        <v>14</v>
      </c>
      <c r="I10" s="52"/>
      <c r="J10" s="22"/>
      <c r="K10" s="22"/>
    </row>
    <row r="11" spans="1:11" ht="12" customHeight="1" x14ac:dyDescent="0.25">
      <c r="A11" s="118" t="s">
        <v>15</v>
      </c>
      <c r="B11" s="18"/>
      <c r="C11" s="18"/>
      <c r="D11" s="18"/>
      <c r="E11" s="18"/>
      <c r="F11" s="18"/>
      <c r="G11" s="18"/>
      <c r="H11" s="119" t="s">
        <v>16</v>
      </c>
      <c r="I11" s="53"/>
      <c r="J11" s="22"/>
      <c r="K11" s="22"/>
    </row>
    <row r="12" spans="1:11" ht="12" customHeight="1" x14ac:dyDescent="0.25">
      <c r="A12" s="116" t="s">
        <v>78</v>
      </c>
      <c r="B12" s="18"/>
      <c r="C12" s="18"/>
      <c r="D12" s="18"/>
      <c r="E12" s="18"/>
      <c r="F12" s="18"/>
      <c r="G12" s="18"/>
      <c r="H12" s="117" t="s">
        <v>17</v>
      </c>
      <c r="I12" s="54"/>
      <c r="J12" s="22"/>
      <c r="K12" s="22"/>
    </row>
    <row r="13" spans="1:11" ht="12" customHeight="1" x14ac:dyDescent="0.25">
      <c r="A13" s="118" t="s">
        <v>18</v>
      </c>
      <c r="B13" s="18"/>
      <c r="C13" s="18"/>
      <c r="D13" s="18"/>
      <c r="E13" s="18"/>
      <c r="F13" s="18"/>
      <c r="G13" s="18"/>
      <c r="H13" s="119" t="s">
        <v>19</v>
      </c>
      <c r="I13" s="53"/>
      <c r="J13" s="22"/>
      <c r="K13" s="22"/>
    </row>
    <row r="14" spans="1:11" ht="12" customHeight="1" x14ac:dyDescent="0.25">
      <c r="A14" s="118" t="s">
        <v>20</v>
      </c>
      <c r="B14" s="18"/>
      <c r="C14" s="18"/>
      <c r="D14" s="18"/>
      <c r="E14" s="18"/>
      <c r="F14" s="18"/>
      <c r="G14" s="18"/>
      <c r="H14" s="119" t="s">
        <v>21</v>
      </c>
      <c r="I14" s="53"/>
      <c r="J14" s="22"/>
      <c r="K14" s="22"/>
    </row>
    <row r="15" spans="1:11" ht="12" customHeight="1" x14ac:dyDescent="0.25">
      <c r="A15" s="118" t="s">
        <v>22</v>
      </c>
      <c r="B15" s="50"/>
      <c r="C15" s="18">
        <v>10622</v>
      </c>
      <c r="D15" s="18">
        <v>3239</v>
      </c>
      <c r="E15" s="18"/>
      <c r="F15" s="18"/>
      <c r="G15" s="18"/>
      <c r="H15" s="119" t="s">
        <v>23</v>
      </c>
      <c r="I15" s="53"/>
      <c r="J15" s="22"/>
      <c r="K15" s="22"/>
    </row>
    <row r="16" spans="1:11" ht="12" customHeight="1" x14ac:dyDescent="0.25">
      <c r="A16" s="118" t="s">
        <v>24</v>
      </c>
      <c r="B16" s="18"/>
      <c r="C16" s="18"/>
      <c r="D16" s="18"/>
      <c r="E16" s="18"/>
      <c r="F16" s="18"/>
      <c r="G16" s="18"/>
      <c r="H16" s="119" t="s">
        <v>25</v>
      </c>
      <c r="I16" s="53"/>
      <c r="J16" s="22"/>
      <c r="K16" s="22"/>
    </row>
    <row r="17" spans="1:11" ht="12" customHeight="1" x14ac:dyDescent="0.25">
      <c r="A17" s="118" t="s">
        <v>26</v>
      </c>
      <c r="B17" s="18"/>
      <c r="C17" s="18"/>
      <c r="D17" s="18"/>
      <c r="E17" s="18"/>
      <c r="F17" s="18"/>
      <c r="G17" s="18"/>
      <c r="H17" s="119" t="s">
        <v>27</v>
      </c>
      <c r="I17" s="53"/>
      <c r="J17" s="22"/>
      <c r="K17" s="22"/>
    </row>
    <row r="18" spans="1:11" ht="12" customHeight="1" x14ac:dyDescent="0.25">
      <c r="A18" s="118" t="s">
        <v>28</v>
      </c>
      <c r="B18" s="18"/>
      <c r="C18" s="18"/>
      <c r="D18" s="18"/>
      <c r="E18" s="18"/>
      <c r="F18" s="18"/>
      <c r="G18" s="18"/>
      <c r="H18" s="119" t="s">
        <v>29</v>
      </c>
      <c r="I18" s="53"/>
      <c r="J18" s="22"/>
      <c r="K18" s="22"/>
    </row>
    <row r="19" spans="1:11" ht="12" customHeight="1" x14ac:dyDescent="0.25">
      <c r="A19" s="118" t="s">
        <v>73</v>
      </c>
      <c r="B19" s="18"/>
      <c r="C19" s="18">
        <v>1027</v>
      </c>
      <c r="D19" s="18">
        <v>1218</v>
      </c>
      <c r="E19" s="18"/>
      <c r="F19" s="18"/>
      <c r="G19" s="18"/>
      <c r="H19" s="119" t="s">
        <v>74</v>
      </c>
      <c r="I19" s="53"/>
      <c r="J19" s="22"/>
      <c r="K19" s="22"/>
    </row>
    <row r="20" spans="1:11" ht="17.100000000000001" customHeight="1" x14ac:dyDescent="0.25">
      <c r="A20" s="160" t="s">
        <v>32</v>
      </c>
      <c r="B20" s="351">
        <f>SUM(B21:B29)</f>
        <v>0</v>
      </c>
      <c r="C20" s="148">
        <f t="shared" ref="C20:G20" si="2">SUM(C21:C29)</f>
        <v>0</v>
      </c>
      <c r="D20" s="148">
        <f t="shared" si="2"/>
        <v>0</v>
      </c>
      <c r="E20" s="148">
        <f t="shared" si="2"/>
        <v>0</v>
      </c>
      <c r="F20" s="148">
        <f t="shared" si="2"/>
        <v>0</v>
      </c>
      <c r="G20" s="148">
        <f t="shared" si="2"/>
        <v>0</v>
      </c>
      <c r="H20" s="198" t="s">
        <v>33</v>
      </c>
      <c r="I20" s="52"/>
      <c r="J20" s="22"/>
      <c r="K20" s="22"/>
    </row>
    <row r="21" spans="1:11" ht="12" customHeight="1" x14ac:dyDescent="0.25">
      <c r="A21" s="118" t="s">
        <v>15</v>
      </c>
      <c r="B21" s="18"/>
      <c r="C21" s="18"/>
      <c r="D21" s="18"/>
      <c r="E21" s="18"/>
      <c r="F21" s="18"/>
      <c r="G21" s="18"/>
      <c r="H21" s="119" t="s">
        <v>16</v>
      </c>
      <c r="I21" s="53"/>
      <c r="J21" s="22"/>
      <c r="K21" s="22"/>
    </row>
    <row r="22" spans="1:11" ht="12" customHeight="1" x14ac:dyDescent="0.25">
      <c r="A22" s="116" t="s">
        <v>78</v>
      </c>
      <c r="B22" s="18"/>
      <c r="C22" s="18"/>
      <c r="D22" s="18"/>
      <c r="E22" s="18"/>
      <c r="F22" s="18"/>
      <c r="G22" s="18"/>
      <c r="H22" s="117" t="s">
        <v>34</v>
      </c>
      <c r="I22" s="54"/>
      <c r="J22" s="22"/>
      <c r="K22" s="22"/>
    </row>
    <row r="23" spans="1:11" ht="12" customHeight="1" x14ac:dyDescent="0.25">
      <c r="A23" s="118" t="s">
        <v>18</v>
      </c>
      <c r="B23" s="18"/>
      <c r="C23" s="18"/>
      <c r="D23" s="18"/>
      <c r="E23" s="18"/>
      <c r="F23" s="18"/>
      <c r="G23" s="18"/>
      <c r="H23" s="119" t="s">
        <v>19</v>
      </c>
      <c r="I23" s="53"/>
      <c r="J23" s="22"/>
      <c r="K23" s="22"/>
    </row>
    <row r="24" spans="1:11" ht="12" customHeight="1" x14ac:dyDescent="0.25">
      <c r="A24" s="118" t="s">
        <v>20</v>
      </c>
      <c r="B24" s="18"/>
      <c r="C24" s="18"/>
      <c r="D24" s="18"/>
      <c r="E24" s="18"/>
      <c r="F24" s="18"/>
      <c r="G24" s="18"/>
      <c r="H24" s="119" t="s">
        <v>21</v>
      </c>
      <c r="I24" s="53"/>
      <c r="J24" s="22"/>
      <c r="K24" s="22"/>
    </row>
    <row r="25" spans="1:11" ht="12" customHeight="1" x14ac:dyDescent="0.25">
      <c r="A25" s="118" t="s">
        <v>35</v>
      </c>
      <c r="B25" s="18"/>
      <c r="C25" s="18"/>
      <c r="D25" s="18"/>
      <c r="E25" s="18"/>
      <c r="F25" s="18"/>
      <c r="G25" s="18"/>
      <c r="H25" s="119" t="s">
        <v>23</v>
      </c>
      <c r="I25" s="53"/>
      <c r="J25" s="22"/>
      <c r="K25" s="22"/>
    </row>
    <row r="26" spans="1:11" ht="12" customHeight="1" x14ac:dyDescent="0.25">
      <c r="A26" s="118" t="s">
        <v>24</v>
      </c>
      <c r="B26" s="18"/>
      <c r="C26" s="18"/>
      <c r="D26" s="18"/>
      <c r="E26" s="18"/>
      <c r="F26" s="18"/>
      <c r="G26" s="18"/>
      <c r="H26" s="119" t="s">
        <v>25</v>
      </c>
      <c r="I26" s="53"/>
      <c r="J26" s="22"/>
      <c r="K26" s="22"/>
    </row>
    <row r="27" spans="1:11" ht="12" customHeight="1" x14ac:dyDescent="0.25">
      <c r="A27" s="118" t="s">
        <v>36</v>
      </c>
      <c r="B27" s="18"/>
      <c r="C27" s="18"/>
      <c r="D27" s="18"/>
      <c r="E27" s="18"/>
      <c r="F27" s="18"/>
      <c r="G27" s="18"/>
      <c r="H27" s="119" t="s">
        <v>27</v>
      </c>
      <c r="I27" s="53"/>
      <c r="J27" s="22"/>
      <c r="K27" s="22"/>
    </row>
    <row r="28" spans="1:11" ht="12" customHeight="1" x14ac:dyDescent="0.25">
      <c r="A28" s="118" t="s">
        <v>28</v>
      </c>
      <c r="B28" s="18"/>
      <c r="C28" s="18"/>
      <c r="D28" s="18"/>
      <c r="E28" s="18"/>
      <c r="F28" s="18"/>
      <c r="G28" s="18"/>
      <c r="H28" s="119" t="s">
        <v>29</v>
      </c>
      <c r="I28" s="53"/>
      <c r="J28" s="22"/>
      <c r="K28" s="22"/>
    </row>
    <row r="29" spans="1:11" ht="12" customHeight="1" x14ac:dyDescent="0.25">
      <c r="A29" s="118" t="s">
        <v>73</v>
      </c>
      <c r="B29" s="18"/>
      <c r="C29" s="18"/>
      <c r="D29" s="18"/>
      <c r="E29" s="18"/>
      <c r="F29" s="18"/>
      <c r="G29" s="18"/>
      <c r="H29" s="119" t="s">
        <v>74</v>
      </c>
      <c r="I29" s="53"/>
      <c r="J29" s="22"/>
      <c r="K29" s="22"/>
    </row>
    <row r="30" spans="1:11" ht="12" customHeight="1" x14ac:dyDescent="0.25">
      <c r="A30" s="161" t="s">
        <v>37</v>
      </c>
      <c r="B30" s="351">
        <f>B31+B32+B33</f>
        <v>0</v>
      </c>
      <c r="C30" s="148">
        <f t="shared" ref="C30:G30" si="3">C31+C32+C33</f>
        <v>0</v>
      </c>
      <c r="D30" s="148">
        <f t="shared" si="3"/>
        <v>0</v>
      </c>
      <c r="E30" s="148">
        <f t="shared" si="3"/>
        <v>0</v>
      </c>
      <c r="F30" s="148">
        <f t="shared" si="3"/>
        <v>0</v>
      </c>
      <c r="G30" s="148">
        <f t="shared" si="3"/>
        <v>0</v>
      </c>
      <c r="H30" s="204" t="s">
        <v>38</v>
      </c>
      <c r="I30" s="55"/>
      <c r="J30" s="22"/>
      <c r="K30" s="22"/>
    </row>
    <row r="31" spans="1:11" ht="12" customHeight="1" x14ac:dyDescent="0.25">
      <c r="A31" s="120" t="s">
        <v>41</v>
      </c>
      <c r="B31" s="18"/>
      <c r="C31" s="18"/>
      <c r="D31" s="18"/>
      <c r="E31" s="18"/>
      <c r="F31" s="18"/>
      <c r="G31" s="18"/>
      <c r="H31" s="121" t="s">
        <v>42</v>
      </c>
      <c r="I31" s="53"/>
      <c r="J31" s="22"/>
      <c r="K31" s="22"/>
    </row>
    <row r="32" spans="1:11" ht="12" customHeight="1" x14ac:dyDescent="0.25">
      <c r="A32" s="118" t="s">
        <v>39</v>
      </c>
      <c r="B32" s="18"/>
      <c r="C32" s="18"/>
      <c r="D32" s="18"/>
      <c r="E32" s="18"/>
      <c r="F32" s="18"/>
      <c r="G32" s="18"/>
      <c r="H32" s="119" t="s">
        <v>40</v>
      </c>
      <c r="I32" s="54"/>
      <c r="J32" s="22"/>
      <c r="K32" s="22"/>
    </row>
    <row r="33" spans="1:11" ht="12" customHeight="1" x14ac:dyDescent="0.25">
      <c r="A33" s="116" t="s">
        <v>43</v>
      </c>
      <c r="B33" s="18"/>
      <c r="C33" s="18"/>
      <c r="D33" s="18"/>
      <c r="E33" s="18"/>
      <c r="F33" s="18"/>
      <c r="G33" s="18"/>
      <c r="H33" s="117" t="s">
        <v>44</v>
      </c>
      <c r="I33" s="54"/>
      <c r="J33" s="22"/>
      <c r="K33" s="22"/>
    </row>
    <row r="34" spans="1:11" ht="25.5" customHeight="1" x14ac:dyDescent="0.25">
      <c r="A34" s="162" t="s">
        <v>45</v>
      </c>
      <c r="B34" s="351">
        <f t="shared" ref="B34:G34" si="4">SUM(B35:B43)</f>
        <v>0</v>
      </c>
      <c r="C34" s="148">
        <f t="shared" si="4"/>
        <v>0</v>
      </c>
      <c r="D34" s="148">
        <f t="shared" si="4"/>
        <v>0</v>
      </c>
      <c r="E34" s="148">
        <f t="shared" si="4"/>
        <v>0</v>
      </c>
      <c r="F34" s="148">
        <f t="shared" si="4"/>
        <v>0</v>
      </c>
      <c r="G34" s="148">
        <f t="shared" si="4"/>
        <v>25094</v>
      </c>
      <c r="H34" s="204" t="s">
        <v>46</v>
      </c>
      <c r="I34" s="56"/>
      <c r="J34" s="22"/>
      <c r="K34" s="22"/>
    </row>
    <row r="35" spans="1:11" ht="12" customHeight="1" x14ac:dyDescent="0.25">
      <c r="A35" s="118" t="s">
        <v>47</v>
      </c>
      <c r="B35" s="18"/>
      <c r="C35" s="18"/>
      <c r="D35" s="18"/>
      <c r="E35" s="18"/>
      <c r="F35" s="18"/>
      <c r="G35" s="18"/>
      <c r="H35" s="119" t="s">
        <v>48</v>
      </c>
      <c r="I35" s="53"/>
      <c r="J35" s="22"/>
      <c r="K35" s="22"/>
    </row>
    <row r="36" spans="1:11" ht="12" customHeight="1" x14ac:dyDescent="0.25">
      <c r="A36" s="118" t="s">
        <v>15</v>
      </c>
      <c r="B36" s="18"/>
      <c r="C36" s="18"/>
      <c r="D36" s="18"/>
      <c r="E36" s="18"/>
      <c r="F36" s="18"/>
      <c r="G36" s="18"/>
      <c r="H36" s="119" t="s">
        <v>16</v>
      </c>
      <c r="I36" s="53"/>
      <c r="J36" s="22"/>
      <c r="K36" s="22"/>
    </row>
    <row r="37" spans="1:11" ht="12" customHeight="1" x14ac:dyDescent="0.25">
      <c r="A37" s="116" t="s">
        <v>78</v>
      </c>
      <c r="B37" s="18"/>
      <c r="C37" s="18"/>
      <c r="D37" s="18"/>
      <c r="E37" s="18"/>
      <c r="F37" s="18"/>
      <c r="G37" s="18"/>
      <c r="H37" s="117" t="s">
        <v>17</v>
      </c>
      <c r="I37" s="54"/>
      <c r="J37" s="22"/>
      <c r="K37" s="22"/>
    </row>
    <row r="38" spans="1:11" ht="12" customHeight="1" x14ac:dyDescent="0.25">
      <c r="A38" s="118" t="s">
        <v>18</v>
      </c>
      <c r="B38" s="18"/>
      <c r="C38" s="18"/>
      <c r="D38" s="18"/>
      <c r="E38" s="18"/>
      <c r="F38" s="18"/>
      <c r="G38" s="18"/>
      <c r="H38" s="119" t="s">
        <v>19</v>
      </c>
      <c r="I38" s="53"/>
      <c r="J38" s="22"/>
      <c r="K38" s="22"/>
    </row>
    <row r="39" spans="1:11" ht="12" customHeight="1" x14ac:dyDescent="0.25">
      <c r="A39" s="118" t="s">
        <v>20</v>
      </c>
      <c r="B39" s="18"/>
      <c r="C39" s="18"/>
      <c r="D39" s="18"/>
      <c r="E39" s="18"/>
      <c r="F39" s="18"/>
      <c r="G39" s="18"/>
      <c r="H39" s="119" t="s">
        <v>21</v>
      </c>
      <c r="I39" s="53"/>
      <c r="J39" s="22"/>
      <c r="K39" s="22"/>
    </row>
    <row r="40" spans="1:11" ht="12" customHeight="1" x14ac:dyDescent="0.25">
      <c r="A40" s="118" t="s">
        <v>35</v>
      </c>
      <c r="B40" s="18"/>
      <c r="C40" s="18"/>
      <c r="D40" s="18"/>
      <c r="E40" s="18"/>
      <c r="F40" s="18"/>
      <c r="G40" s="18"/>
      <c r="H40" s="119" t="s">
        <v>23</v>
      </c>
      <c r="I40" s="53"/>
      <c r="J40" s="22"/>
      <c r="K40" s="22"/>
    </row>
    <row r="41" spans="1:11" ht="12" customHeight="1" x14ac:dyDescent="0.25">
      <c r="A41" s="118" t="s">
        <v>26</v>
      </c>
      <c r="B41" s="18"/>
      <c r="C41" s="18"/>
      <c r="D41" s="18"/>
      <c r="E41" s="18"/>
      <c r="F41" s="18"/>
      <c r="G41" s="18">
        <v>25094</v>
      </c>
      <c r="H41" s="119" t="s">
        <v>27</v>
      </c>
      <c r="I41" s="53"/>
      <c r="J41" s="22"/>
      <c r="K41" s="22"/>
    </row>
    <row r="42" spans="1:11" ht="12" customHeight="1" x14ac:dyDescent="0.25">
      <c r="A42" s="118" t="s">
        <v>28</v>
      </c>
      <c r="B42" s="18"/>
      <c r="C42" s="18"/>
      <c r="D42" s="18"/>
      <c r="E42" s="18"/>
      <c r="F42" s="18"/>
      <c r="G42" s="18"/>
      <c r="H42" s="119" t="s">
        <v>29</v>
      </c>
      <c r="I42" s="53"/>
      <c r="J42" s="22"/>
      <c r="K42" s="22"/>
    </row>
    <row r="43" spans="1:11" ht="12" customHeight="1" x14ac:dyDescent="0.25">
      <c r="A43" s="118" t="s">
        <v>73</v>
      </c>
      <c r="B43" s="18"/>
      <c r="C43" s="18"/>
      <c r="D43" s="18"/>
      <c r="E43" s="18"/>
      <c r="F43" s="18"/>
      <c r="G43" s="18"/>
      <c r="H43" s="119" t="s">
        <v>74</v>
      </c>
      <c r="I43" s="53"/>
      <c r="J43" s="22"/>
      <c r="K43" s="22"/>
    </row>
    <row r="44" spans="1:11" ht="12.75" customHeight="1" x14ac:dyDescent="0.25">
      <c r="A44" s="161" t="s">
        <v>49</v>
      </c>
      <c r="B44" s="351">
        <v>15</v>
      </c>
      <c r="C44" s="148"/>
      <c r="D44" s="148"/>
      <c r="E44" s="148"/>
      <c r="F44" s="148"/>
      <c r="G44" s="148"/>
      <c r="H44" s="209" t="s">
        <v>50</v>
      </c>
      <c r="I44" s="57"/>
      <c r="J44" s="22"/>
      <c r="K44" s="22"/>
    </row>
    <row r="45" spans="1:11" ht="27" customHeight="1" x14ac:dyDescent="0.25">
      <c r="A45" s="331" t="s">
        <v>51</v>
      </c>
      <c r="B45" s="351">
        <f t="shared" ref="B45:G45" si="5">B9-B10+B20+B30-B34-B44</f>
        <v>0</v>
      </c>
      <c r="C45" s="148">
        <f t="shared" si="5"/>
        <v>0</v>
      </c>
      <c r="D45" s="148">
        <f t="shared" si="5"/>
        <v>0</v>
      </c>
      <c r="E45" s="145">
        <f t="shared" si="5"/>
        <v>30300</v>
      </c>
      <c r="F45" s="148">
        <f t="shared" si="5"/>
        <v>48218</v>
      </c>
      <c r="G45" s="148">
        <f t="shared" si="5"/>
        <v>282969</v>
      </c>
      <c r="H45" s="204" t="s">
        <v>52</v>
      </c>
      <c r="I45" s="56"/>
      <c r="J45" s="22"/>
      <c r="K45" s="22"/>
    </row>
    <row r="46" spans="1:11" ht="12" customHeight="1" x14ac:dyDescent="0.25">
      <c r="A46" s="161" t="s">
        <v>53</v>
      </c>
      <c r="B46" s="351">
        <f>B47+B49</f>
        <v>0</v>
      </c>
      <c r="C46" s="148">
        <f t="shared" ref="C46:G46" si="6">C47+C49</f>
        <v>0</v>
      </c>
      <c r="D46" s="148">
        <f t="shared" si="6"/>
        <v>0</v>
      </c>
      <c r="E46" s="148">
        <f t="shared" si="6"/>
        <v>30300</v>
      </c>
      <c r="F46" s="148">
        <f t="shared" si="6"/>
        <v>48218</v>
      </c>
      <c r="G46" s="148">
        <f t="shared" si="6"/>
        <v>282969</v>
      </c>
      <c r="H46" s="209" t="s">
        <v>54</v>
      </c>
      <c r="I46" s="57"/>
      <c r="J46" s="22"/>
      <c r="K46" s="22"/>
    </row>
    <row r="47" spans="1:11" ht="17.100000000000001" customHeight="1" x14ac:dyDescent="0.25">
      <c r="A47" s="162" t="s">
        <v>55</v>
      </c>
      <c r="B47" s="351"/>
      <c r="C47" s="148"/>
      <c r="D47" s="148"/>
      <c r="E47" s="148"/>
      <c r="F47" s="148"/>
      <c r="G47" s="148"/>
      <c r="H47" s="204" t="s">
        <v>56</v>
      </c>
      <c r="I47" s="56"/>
      <c r="J47" s="22"/>
      <c r="K47" s="22"/>
    </row>
    <row r="48" spans="1:11" ht="12" customHeight="1" x14ac:dyDescent="0.25">
      <c r="A48" s="163" t="s">
        <v>57</v>
      </c>
      <c r="B48" s="18"/>
      <c r="C48" s="18"/>
      <c r="D48" s="18"/>
      <c r="E48" s="18"/>
      <c r="F48" s="18"/>
      <c r="G48" s="18"/>
      <c r="H48" s="194" t="s">
        <v>58</v>
      </c>
      <c r="I48" s="58"/>
      <c r="J48" s="22"/>
      <c r="K48" s="22"/>
    </row>
    <row r="49" spans="1:12" ht="17.100000000000001" customHeight="1" x14ac:dyDescent="0.25">
      <c r="A49" s="162" t="s">
        <v>59</v>
      </c>
      <c r="B49" s="351">
        <f>SUM(B50:B55)</f>
        <v>0</v>
      </c>
      <c r="C49" s="148">
        <f t="shared" ref="C49:G49" si="7">SUM(C50:C55)</f>
        <v>0</v>
      </c>
      <c r="D49" s="148">
        <f t="shared" si="7"/>
        <v>0</v>
      </c>
      <c r="E49" s="148">
        <f t="shared" si="7"/>
        <v>30300</v>
      </c>
      <c r="F49" s="148">
        <f t="shared" si="7"/>
        <v>48218</v>
      </c>
      <c r="G49" s="148">
        <f t="shared" si="7"/>
        <v>282969</v>
      </c>
      <c r="H49" s="204" t="s">
        <v>60</v>
      </c>
      <c r="I49" s="56"/>
      <c r="J49" s="22"/>
      <c r="K49" s="22"/>
    </row>
    <row r="50" spans="1:12" ht="12" customHeight="1" x14ac:dyDescent="0.25">
      <c r="A50" s="118" t="s">
        <v>61</v>
      </c>
      <c r="B50" s="18"/>
      <c r="C50" s="18"/>
      <c r="D50" s="18"/>
      <c r="E50" s="18">
        <v>5137</v>
      </c>
      <c r="F50" s="18">
        <v>92</v>
      </c>
      <c r="G50" s="34">
        <v>9698</v>
      </c>
      <c r="H50" s="119" t="s">
        <v>62</v>
      </c>
      <c r="I50" s="53"/>
      <c r="J50" s="22"/>
      <c r="K50" s="22"/>
    </row>
    <row r="51" spans="1:12" ht="12" customHeight="1" x14ac:dyDescent="0.25">
      <c r="A51" s="81" t="s">
        <v>63</v>
      </c>
      <c r="B51" s="18"/>
      <c r="C51" s="18"/>
      <c r="D51" s="18"/>
      <c r="E51" s="18">
        <v>19</v>
      </c>
      <c r="F51" s="18">
        <v>37</v>
      </c>
      <c r="G51" s="34">
        <v>10110</v>
      </c>
      <c r="H51" s="83" t="s">
        <v>64</v>
      </c>
      <c r="I51" s="59"/>
      <c r="J51" s="22"/>
      <c r="K51" s="22"/>
    </row>
    <row r="52" spans="1:12" ht="12" customHeight="1" x14ac:dyDescent="0.25">
      <c r="A52" s="81" t="s">
        <v>65</v>
      </c>
      <c r="B52" s="18"/>
      <c r="C52" s="18"/>
      <c r="D52" s="18"/>
      <c r="E52" s="18">
        <v>19392</v>
      </c>
      <c r="F52" s="18">
        <v>48026</v>
      </c>
      <c r="G52" s="34">
        <v>248057</v>
      </c>
      <c r="H52" s="83" t="s">
        <v>66</v>
      </c>
      <c r="I52" s="59"/>
      <c r="J52" s="22"/>
      <c r="K52" s="22"/>
    </row>
    <row r="53" spans="1:12" ht="12" customHeight="1" x14ac:dyDescent="0.25">
      <c r="A53" s="81" t="s">
        <v>67</v>
      </c>
      <c r="B53" s="18"/>
      <c r="C53" s="18"/>
      <c r="D53" s="18"/>
      <c r="E53" s="18">
        <v>3910</v>
      </c>
      <c r="F53" s="18"/>
      <c r="G53" s="18"/>
      <c r="H53" s="83" t="s">
        <v>68</v>
      </c>
      <c r="I53" s="59"/>
      <c r="J53" s="22"/>
      <c r="K53" s="22"/>
    </row>
    <row r="54" spans="1:12" ht="12" customHeight="1" x14ac:dyDescent="0.25">
      <c r="A54" s="81" t="s">
        <v>69</v>
      </c>
      <c r="B54" s="18"/>
      <c r="C54" s="18"/>
      <c r="D54" s="18"/>
      <c r="E54" s="18">
        <v>459</v>
      </c>
      <c r="F54" s="18">
        <v>63</v>
      </c>
      <c r="G54" s="18">
        <v>15104</v>
      </c>
      <c r="H54" s="83" t="s">
        <v>70</v>
      </c>
      <c r="I54" s="59"/>
      <c r="J54" s="22"/>
      <c r="K54" s="22"/>
    </row>
    <row r="55" spans="1:12" ht="12" customHeight="1" x14ac:dyDescent="0.25">
      <c r="A55" s="81" t="s">
        <v>30</v>
      </c>
      <c r="B55" s="18"/>
      <c r="C55" s="18"/>
      <c r="D55" s="18"/>
      <c r="E55" s="18">
        <v>1383</v>
      </c>
      <c r="F55" s="18"/>
      <c r="G55" s="18"/>
      <c r="H55" s="83" t="s">
        <v>31</v>
      </c>
      <c r="I55" s="59"/>
      <c r="J55" s="22"/>
      <c r="K55" s="22"/>
    </row>
    <row r="56" spans="1:12" ht="12" customHeight="1" x14ac:dyDescent="0.25">
      <c r="A56" s="161" t="s">
        <v>71</v>
      </c>
      <c r="B56" s="148">
        <f>B45-B46</f>
        <v>0</v>
      </c>
      <c r="C56" s="148">
        <f t="shared" ref="C56:G56" si="8">C45-C46</f>
        <v>0</v>
      </c>
      <c r="D56" s="148">
        <f t="shared" si="8"/>
        <v>0</v>
      </c>
      <c r="E56" s="148">
        <f t="shared" si="8"/>
        <v>0</v>
      </c>
      <c r="F56" s="148">
        <f t="shared" si="8"/>
        <v>0</v>
      </c>
      <c r="G56" s="148">
        <f t="shared" si="8"/>
        <v>0</v>
      </c>
      <c r="H56" s="209" t="s">
        <v>72</v>
      </c>
      <c r="I56" s="59"/>
      <c r="J56" s="22"/>
      <c r="K56" s="22"/>
    </row>
    <row r="57" spans="1:12" ht="33" customHeight="1" x14ac:dyDescent="0.25">
      <c r="A57" s="61"/>
      <c r="B57" s="18"/>
      <c r="C57" s="18"/>
      <c r="D57" s="18"/>
      <c r="E57" s="18"/>
      <c r="F57" s="18"/>
      <c r="G57" s="18"/>
      <c r="H57" s="61"/>
      <c r="I57" s="59"/>
      <c r="J57" s="22"/>
      <c r="K57" s="22"/>
    </row>
    <row r="58" spans="1:12" ht="12.95" customHeight="1" x14ac:dyDescent="0.25">
      <c r="A58" s="44" t="s">
        <v>278</v>
      </c>
      <c r="B58" s="38"/>
      <c r="C58" s="62"/>
      <c r="D58" s="18"/>
      <c r="E58" s="18"/>
      <c r="F58" s="18"/>
      <c r="G58" s="18"/>
      <c r="H58" s="61"/>
      <c r="I58" s="59"/>
      <c r="J58" s="22"/>
      <c r="K58" s="22"/>
    </row>
    <row r="59" spans="1:12" ht="12.95" customHeight="1" x14ac:dyDescent="0.25">
      <c r="A59" s="46" t="s">
        <v>277</v>
      </c>
      <c r="B59" s="38"/>
      <c r="C59" s="63"/>
      <c r="D59" s="60"/>
      <c r="E59" s="60"/>
      <c r="F59" s="60"/>
      <c r="G59" s="60"/>
      <c r="H59" s="64" t="s">
        <v>79</v>
      </c>
      <c r="I59" s="59"/>
      <c r="J59" s="22"/>
      <c r="K59" s="22"/>
    </row>
    <row r="60" spans="1:12" ht="76.5" customHeight="1" x14ac:dyDescent="0.25">
      <c r="A60" s="65"/>
      <c r="B60" s="65" t="s">
        <v>102</v>
      </c>
      <c r="C60" s="40" t="s">
        <v>275</v>
      </c>
      <c r="D60" s="40" t="s">
        <v>103</v>
      </c>
      <c r="E60" s="40" t="s">
        <v>104</v>
      </c>
      <c r="F60" s="40" t="s">
        <v>105</v>
      </c>
      <c r="G60" s="66" t="s">
        <v>106</v>
      </c>
      <c r="H60" s="354"/>
      <c r="L60" s="394"/>
    </row>
    <row r="61" spans="1:12" ht="12" customHeight="1" x14ac:dyDescent="0.25">
      <c r="A61" s="113" t="s">
        <v>1</v>
      </c>
      <c r="B61" s="18"/>
      <c r="C61" s="18"/>
      <c r="D61" s="18"/>
      <c r="E61" s="18"/>
      <c r="F61" s="18"/>
      <c r="G61" s="18"/>
      <c r="H61" s="115" t="s">
        <v>2</v>
      </c>
    </row>
    <row r="62" spans="1:12" ht="12" customHeight="1" x14ac:dyDescent="0.25">
      <c r="A62" s="113" t="s">
        <v>3</v>
      </c>
      <c r="B62" s="18">
        <v>9703</v>
      </c>
      <c r="C62" s="18">
        <v>29233</v>
      </c>
      <c r="D62" s="18">
        <v>86456</v>
      </c>
      <c r="E62" s="18">
        <v>1422</v>
      </c>
      <c r="F62" s="18">
        <v>939</v>
      </c>
      <c r="G62" s="18">
        <v>4418</v>
      </c>
      <c r="H62" s="193" t="s">
        <v>4</v>
      </c>
    </row>
    <row r="63" spans="1:12" ht="12" customHeight="1" x14ac:dyDescent="0.25">
      <c r="A63" s="113" t="s">
        <v>5</v>
      </c>
      <c r="B63" s="18">
        <v>1147</v>
      </c>
      <c r="C63" s="18">
        <v>4650</v>
      </c>
      <c r="D63" s="18">
        <v>67736</v>
      </c>
      <c r="E63" s="18">
        <v>6976</v>
      </c>
      <c r="F63" s="18">
        <v>267</v>
      </c>
      <c r="G63" s="18">
        <v>1152</v>
      </c>
      <c r="H63" s="193" t="s">
        <v>6</v>
      </c>
    </row>
    <row r="64" spans="1:12" ht="12" customHeight="1" x14ac:dyDescent="0.25">
      <c r="A64" s="113" t="s">
        <v>7</v>
      </c>
      <c r="B64" s="18">
        <v>589</v>
      </c>
      <c r="C64" s="18">
        <v>-741</v>
      </c>
      <c r="D64" s="18">
        <v>-7060</v>
      </c>
      <c r="E64" s="18">
        <v>-14</v>
      </c>
      <c r="F64" s="18"/>
      <c r="G64" s="18">
        <v>19</v>
      </c>
      <c r="H64" s="115" t="s">
        <v>8</v>
      </c>
    </row>
    <row r="65" spans="1:8" ht="12" customHeight="1" x14ac:dyDescent="0.25">
      <c r="A65" s="113" t="s">
        <v>9</v>
      </c>
      <c r="B65" s="18"/>
      <c r="C65" s="18"/>
      <c r="D65" s="18"/>
      <c r="E65" s="18"/>
      <c r="F65" s="18"/>
      <c r="G65" s="18"/>
      <c r="H65" s="115" t="s">
        <v>10</v>
      </c>
    </row>
    <row r="66" spans="1:8" x14ac:dyDescent="0.25">
      <c r="A66" s="160" t="s">
        <v>11</v>
      </c>
      <c r="B66" s="207">
        <f>B61+B62-B63+B64-B65</f>
        <v>9145</v>
      </c>
      <c r="C66" s="147">
        <f t="shared" ref="C66:G66" si="9">C61+C62-C63+C64-C65</f>
        <v>23842</v>
      </c>
      <c r="D66" s="147">
        <f t="shared" si="9"/>
        <v>11660</v>
      </c>
      <c r="E66" s="147">
        <f t="shared" si="9"/>
        <v>-5568</v>
      </c>
      <c r="F66" s="147">
        <f t="shared" si="9"/>
        <v>672</v>
      </c>
      <c r="G66" s="147">
        <f t="shared" si="9"/>
        <v>3285</v>
      </c>
      <c r="H66" s="198" t="s">
        <v>12</v>
      </c>
    </row>
    <row r="67" spans="1:8" x14ac:dyDescent="0.25">
      <c r="A67" s="160" t="s">
        <v>13</v>
      </c>
      <c r="B67" s="207">
        <f>SUM(B68:B76)</f>
        <v>0</v>
      </c>
      <c r="C67" s="147">
        <f t="shared" ref="C67:G67" si="10">SUM(C68:C76)</f>
        <v>9811</v>
      </c>
      <c r="D67" s="147">
        <f t="shared" si="10"/>
        <v>0</v>
      </c>
      <c r="E67" s="147">
        <f t="shared" si="10"/>
        <v>0</v>
      </c>
      <c r="F67" s="147">
        <f t="shared" si="10"/>
        <v>0</v>
      </c>
      <c r="G67" s="147">
        <f t="shared" si="10"/>
        <v>0</v>
      </c>
      <c r="H67" s="198" t="s">
        <v>14</v>
      </c>
    </row>
    <row r="68" spans="1:8" ht="12" customHeight="1" x14ac:dyDescent="0.25">
      <c r="A68" s="118" t="s">
        <v>15</v>
      </c>
      <c r="B68" s="18"/>
      <c r="C68" s="18">
        <v>8302</v>
      </c>
      <c r="D68" s="18"/>
      <c r="E68" s="18"/>
      <c r="F68" s="18"/>
      <c r="G68" s="18"/>
      <c r="H68" s="119" t="s">
        <v>16</v>
      </c>
    </row>
    <row r="69" spans="1:8" ht="12" customHeight="1" x14ac:dyDescent="0.25">
      <c r="A69" s="116" t="s">
        <v>95</v>
      </c>
      <c r="B69" s="18"/>
      <c r="C69" s="18"/>
      <c r="D69" s="18"/>
      <c r="E69" s="18"/>
      <c r="F69" s="18"/>
      <c r="G69" s="18"/>
      <c r="H69" s="117" t="s">
        <v>17</v>
      </c>
    </row>
    <row r="70" spans="1:8" ht="12" customHeight="1" x14ac:dyDescent="0.25">
      <c r="A70" s="118" t="s">
        <v>18</v>
      </c>
      <c r="B70" s="18"/>
      <c r="C70" s="18"/>
      <c r="D70" s="18"/>
      <c r="E70" s="18"/>
      <c r="F70" s="18"/>
      <c r="G70" s="18"/>
      <c r="H70" s="119" t="s">
        <v>19</v>
      </c>
    </row>
    <row r="71" spans="1:8" ht="12" customHeight="1" x14ac:dyDescent="0.25">
      <c r="A71" s="118" t="s">
        <v>20</v>
      </c>
      <c r="B71" s="18"/>
      <c r="C71" s="18">
        <v>1509</v>
      </c>
      <c r="D71" s="18"/>
      <c r="E71" s="18"/>
      <c r="F71" s="18"/>
      <c r="G71" s="18"/>
      <c r="H71" s="119" t="s">
        <v>21</v>
      </c>
    </row>
    <row r="72" spans="1:8" ht="12" customHeight="1" x14ac:dyDescent="0.25">
      <c r="A72" s="118" t="s">
        <v>22</v>
      </c>
      <c r="B72" s="18"/>
      <c r="C72" s="18"/>
      <c r="D72" s="18"/>
      <c r="E72" s="18"/>
      <c r="F72" s="18"/>
      <c r="G72" s="18"/>
      <c r="H72" s="119" t="s">
        <v>23</v>
      </c>
    </row>
    <row r="73" spans="1:8" ht="12" customHeight="1" x14ac:dyDescent="0.25">
      <c r="A73" s="118" t="s">
        <v>24</v>
      </c>
      <c r="B73" s="18"/>
      <c r="C73" s="18"/>
      <c r="D73" s="18"/>
      <c r="E73" s="18"/>
      <c r="F73" s="18"/>
      <c r="G73" s="18"/>
      <c r="H73" s="119" t="s">
        <v>25</v>
      </c>
    </row>
    <row r="74" spans="1:8" ht="12" customHeight="1" x14ac:dyDescent="0.25">
      <c r="A74" s="118" t="s">
        <v>26</v>
      </c>
      <c r="B74" s="18"/>
      <c r="C74" s="18"/>
      <c r="D74" s="18"/>
      <c r="E74" s="18"/>
      <c r="F74" s="18"/>
      <c r="G74" s="18"/>
      <c r="H74" s="119" t="s">
        <v>27</v>
      </c>
    </row>
    <row r="75" spans="1:8" ht="12" customHeight="1" x14ac:dyDescent="0.25">
      <c r="A75" s="118" t="s">
        <v>28</v>
      </c>
      <c r="B75" s="18"/>
      <c r="C75" s="18"/>
      <c r="D75" s="18"/>
      <c r="E75" s="18"/>
      <c r="F75" s="18"/>
      <c r="G75" s="18"/>
      <c r="H75" s="119" t="s">
        <v>29</v>
      </c>
    </row>
    <row r="76" spans="1:8" ht="12" customHeight="1" x14ac:dyDescent="0.25">
      <c r="A76" s="118" t="s">
        <v>73</v>
      </c>
      <c r="B76" s="18"/>
      <c r="C76" s="18"/>
      <c r="D76" s="18"/>
      <c r="E76" s="18"/>
      <c r="F76" s="18"/>
      <c r="G76" s="18"/>
      <c r="H76" s="119" t="s">
        <v>76</v>
      </c>
    </row>
    <row r="77" spans="1:8" ht="25.5" x14ac:dyDescent="0.25">
      <c r="A77" s="160" t="s">
        <v>32</v>
      </c>
      <c r="B77" s="351">
        <f t="shared" ref="B77:G77" si="11">SUM(B78:B86)</f>
        <v>0</v>
      </c>
      <c r="C77" s="148">
        <f t="shared" si="11"/>
        <v>0</v>
      </c>
      <c r="D77" s="148">
        <f t="shared" si="11"/>
        <v>0</v>
      </c>
      <c r="E77" s="148">
        <f t="shared" si="11"/>
        <v>13563</v>
      </c>
      <c r="F77" s="148">
        <f t="shared" si="11"/>
        <v>0</v>
      </c>
      <c r="G77" s="148">
        <f t="shared" si="11"/>
        <v>0</v>
      </c>
      <c r="H77" s="198" t="s">
        <v>33</v>
      </c>
    </row>
    <row r="78" spans="1:8" ht="12" customHeight="1" x14ac:dyDescent="0.25">
      <c r="A78" s="118" t="s">
        <v>15</v>
      </c>
      <c r="B78" s="18"/>
      <c r="C78" s="18"/>
      <c r="D78" s="18"/>
      <c r="E78" s="18"/>
      <c r="F78" s="18"/>
      <c r="G78" s="18"/>
      <c r="H78" s="119" t="s">
        <v>16</v>
      </c>
    </row>
    <row r="79" spans="1:8" ht="12" customHeight="1" x14ac:dyDescent="0.25">
      <c r="A79" s="116" t="s">
        <v>94</v>
      </c>
      <c r="B79" s="18"/>
      <c r="C79" s="18"/>
      <c r="D79" s="18"/>
      <c r="E79" s="18"/>
      <c r="F79" s="18"/>
      <c r="G79" s="18"/>
      <c r="H79" s="117" t="s">
        <v>34</v>
      </c>
    </row>
    <row r="80" spans="1:8" ht="12" customHeight="1" x14ac:dyDescent="0.25">
      <c r="A80" s="118" t="s">
        <v>18</v>
      </c>
      <c r="B80" s="18"/>
      <c r="C80" s="18"/>
      <c r="D80" s="18"/>
      <c r="E80" s="18"/>
      <c r="F80" s="18"/>
      <c r="G80" s="18"/>
      <c r="H80" s="119" t="s">
        <v>19</v>
      </c>
    </row>
    <row r="81" spans="1:8" ht="12" customHeight="1" x14ac:dyDescent="0.25">
      <c r="A81" s="118" t="s">
        <v>20</v>
      </c>
      <c r="B81" s="18"/>
      <c r="C81" s="18"/>
      <c r="D81" s="18"/>
      <c r="E81" s="18"/>
      <c r="F81" s="18"/>
      <c r="G81" s="18"/>
      <c r="H81" s="119" t="s">
        <v>21</v>
      </c>
    </row>
    <row r="82" spans="1:8" ht="12" customHeight="1" x14ac:dyDescent="0.25">
      <c r="A82" s="118" t="s">
        <v>35</v>
      </c>
      <c r="B82" s="18"/>
      <c r="C82" s="18"/>
      <c r="D82" s="18"/>
      <c r="E82" s="18">
        <v>11331</v>
      </c>
      <c r="F82" s="18"/>
      <c r="G82" s="18"/>
      <c r="H82" s="119" t="s">
        <v>23</v>
      </c>
    </row>
    <row r="83" spans="1:8" ht="12" customHeight="1" x14ac:dyDescent="0.25">
      <c r="A83" s="118" t="s">
        <v>24</v>
      </c>
      <c r="B83" s="18"/>
      <c r="C83" s="18"/>
      <c r="D83" s="18"/>
      <c r="E83" s="18"/>
      <c r="F83" s="18"/>
      <c r="G83" s="18"/>
      <c r="H83" s="119" t="s">
        <v>25</v>
      </c>
    </row>
    <row r="84" spans="1:8" ht="12" customHeight="1" x14ac:dyDescent="0.25">
      <c r="A84" s="118" t="s">
        <v>36</v>
      </c>
      <c r="B84" s="18"/>
      <c r="C84" s="18"/>
      <c r="D84" s="18"/>
      <c r="E84" s="18"/>
      <c r="F84" s="18"/>
      <c r="G84" s="18"/>
      <c r="H84" s="119" t="s">
        <v>27</v>
      </c>
    </row>
    <row r="85" spans="1:8" ht="12" customHeight="1" x14ac:dyDescent="0.25">
      <c r="A85" s="118" t="s">
        <v>28</v>
      </c>
      <c r="B85" s="18"/>
      <c r="C85" s="18"/>
      <c r="D85" s="18"/>
      <c r="E85" s="18"/>
      <c r="F85" s="18"/>
      <c r="G85" s="18"/>
      <c r="H85" s="119" t="s">
        <v>29</v>
      </c>
    </row>
    <row r="86" spans="1:8" ht="12" customHeight="1" x14ac:dyDescent="0.25">
      <c r="A86" s="118" t="s">
        <v>73</v>
      </c>
      <c r="B86" s="18"/>
      <c r="C86" s="18"/>
      <c r="D86" s="18"/>
      <c r="E86" s="18">
        <v>2232</v>
      </c>
      <c r="F86" s="18"/>
      <c r="G86" s="18"/>
      <c r="H86" s="119" t="s">
        <v>76</v>
      </c>
    </row>
    <row r="87" spans="1:8" x14ac:dyDescent="0.25">
      <c r="A87" s="161" t="s">
        <v>37</v>
      </c>
      <c r="B87" s="351">
        <f t="shared" ref="B87:G87" si="12">B88+B89+B90</f>
        <v>0</v>
      </c>
      <c r="C87" s="148">
        <f t="shared" si="12"/>
        <v>0</v>
      </c>
      <c r="D87" s="148">
        <f t="shared" si="12"/>
        <v>0</v>
      </c>
      <c r="E87" s="148">
        <f t="shared" si="12"/>
        <v>0</v>
      </c>
      <c r="F87" s="148">
        <f t="shared" si="12"/>
        <v>0</v>
      </c>
      <c r="G87" s="148">
        <f t="shared" si="12"/>
        <v>0</v>
      </c>
      <c r="H87" s="204" t="s">
        <v>38</v>
      </c>
    </row>
    <row r="88" spans="1:8" ht="12" customHeight="1" x14ac:dyDescent="0.25">
      <c r="A88" s="120" t="s">
        <v>41</v>
      </c>
      <c r="B88" s="18"/>
      <c r="C88" s="18"/>
      <c r="D88" s="18"/>
      <c r="E88" s="18"/>
      <c r="F88" s="18"/>
      <c r="G88" s="18"/>
      <c r="H88" s="121" t="s">
        <v>42</v>
      </c>
    </row>
    <row r="89" spans="1:8" ht="12" customHeight="1" x14ac:dyDescent="0.25">
      <c r="A89" s="118" t="s">
        <v>39</v>
      </c>
      <c r="B89" s="18"/>
      <c r="C89" s="18"/>
      <c r="D89" s="18"/>
      <c r="E89" s="18"/>
      <c r="F89" s="18"/>
      <c r="G89" s="18"/>
      <c r="H89" s="119" t="s">
        <v>40</v>
      </c>
    </row>
    <row r="90" spans="1:8" ht="12" customHeight="1" x14ac:dyDescent="0.25">
      <c r="A90" s="116" t="s">
        <v>43</v>
      </c>
      <c r="B90" s="18"/>
      <c r="C90" s="18"/>
      <c r="D90" s="18"/>
      <c r="E90" s="18"/>
      <c r="F90" s="18"/>
      <c r="G90" s="18"/>
      <c r="H90" s="117" t="s">
        <v>44</v>
      </c>
    </row>
    <row r="91" spans="1:8" ht="25.5" x14ac:dyDescent="0.25">
      <c r="A91" s="162" t="s">
        <v>45</v>
      </c>
      <c r="B91" s="351">
        <f t="shared" ref="B91:G91" si="13">SUM(B92:B100)</f>
        <v>0</v>
      </c>
      <c r="C91" s="148">
        <f t="shared" si="13"/>
        <v>1386</v>
      </c>
      <c r="D91" s="148">
        <f t="shared" si="13"/>
        <v>0</v>
      </c>
      <c r="E91" s="148">
        <f t="shared" si="13"/>
        <v>0</v>
      </c>
      <c r="F91" s="148">
        <f t="shared" si="13"/>
        <v>0</v>
      </c>
      <c r="G91" s="148">
        <f t="shared" si="13"/>
        <v>0</v>
      </c>
      <c r="H91" s="204" t="s">
        <v>46</v>
      </c>
    </row>
    <row r="92" spans="1:8" ht="12" customHeight="1" x14ac:dyDescent="0.25">
      <c r="A92" s="118" t="s">
        <v>47</v>
      </c>
      <c r="B92" s="18"/>
      <c r="C92" s="18"/>
      <c r="D92" s="18"/>
      <c r="E92" s="18"/>
      <c r="F92" s="18"/>
      <c r="G92" s="18"/>
      <c r="H92" s="119" t="s">
        <v>48</v>
      </c>
    </row>
    <row r="93" spans="1:8" ht="12" customHeight="1" x14ac:dyDescent="0.25">
      <c r="A93" s="118" t="s">
        <v>15</v>
      </c>
      <c r="B93" s="18"/>
      <c r="C93" s="18"/>
      <c r="D93" s="18"/>
      <c r="E93" s="18"/>
      <c r="F93" s="18"/>
      <c r="G93" s="18"/>
      <c r="H93" s="119" t="s">
        <v>16</v>
      </c>
    </row>
    <row r="94" spans="1:8" ht="12" customHeight="1" x14ac:dyDescent="0.25">
      <c r="A94" s="116" t="s">
        <v>95</v>
      </c>
      <c r="B94" s="18"/>
      <c r="C94" s="18"/>
      <c r="D94" s="18"/>
      <c r="E94" s="18"/>
      <c r="F94" s="18"/>
      <c r="G94" s="18"/>
      <c r="H94" s="117" t="s">
        <v>17</v>
      </c>
    </row>
    <row r="95" spans="1:8" ht="12" customHeight="1" x14ac:dyDescent="0.25">
      <c r="A95" s="118" t="s">
        <v>18</v>
      </c>
      <c r="B95" s="18"/>
      <c r="C95" s="18"/>
      <c r="D95" s="18"/>
      <c r="E95" s="18"/>
      <c r="F95" s="18"/>
      <c r="G95" s="18"/>
      <c r="H95" s="119" t="s">
        <v>19</v>
      </c>
    </row>
    <row r="96" spans="1:8" ht="12" customHeight="1" x14ac:dyDescent="0.25">
      <c r="A96" s="118" t="s">
        <v>20</v>
      </c>
      <c r="B96" s="18"/>
      <c r="C96" s="18"/>
      <c r="D96" s="18"/>
      <c r="E96" s="18"/>
      <c r="F96" s="18"/>
      <c r="G96" s="18"/>
      <c r="H96" s="119" t="s">
        <v>21</v>
      </c>
    </row>
    <row r="97" spans="1:8" ht="12" customHeight="1" x14ac:dyDescent="0.25">
      <c r="A97" s="118" t="s">
        <v>35</v>
      </c>
      <c r="B97" s="18"/>
      <c r="C97" s="18">
        <v>1386</v>
      </c>
      <c r="D97" s="18"/>
      <c r="E97" s="18"/>
      <c r="F97" s="18"/>
      <c r="G97" s="18"/>
      <c r="H97" s="119" t="s">
        <v>23</v>
      </c>
    </row>
    <row r="98" spans="1:8" ht="12" customHeight="1" x14ac:dyDescent="0.25">
      <c r="A98" s="118" t="s">
        <v>26</v>
      </c>
      <c r="B98" s="18"/>
      <c r="C98" s="18"/>
      <c r="D98" s="18"/>
      <c r="E98" s="18"/>
      <c r="F98" s="18"/>
      <c r="G98" s="18"/>
      <c r="H98" s="119" t="s">
        <v>27</v>
      </c>
    </row>
    <row r="99" spans="1:8" ht="12" customHeight="1" x14ac:dyDescent="0.25">
      <c r="A99" s="118" t="s">
        <v>28</v>
      </c>
      <c r="B99" s="18"/>
      <c r="C99" s="18"/>
      <c r="D99" s="18"/>
      <c r="E99" s="18"/>
      <c r="F99" s="18"/>
      <c r="G99" s="18"/>
      <c r="H99" s="119" t="s">
        <v>29</v>
      </c>
    </row>
    <row r="100" spans="1:8" ht="12" customHeight="1" x14ac:dyDescent="0.25">
      <c r="A100" s="118" t="s">
        <v>75</v>
      </c>
      <c r="B100" s="18"/>
      <c r="C100" s="18"/>
      <c r="D100" s="18"/>
      <c r="E100" s="18"/>
      <c r="F100" s="18"/>
      <c r="G100" s="18"/>
      <c r="H100" s="119" t="s">
        <v>76</v>
      </c>
    </row>
    <row r="101" spans="1:8" x14ac:dyDescent="0.25">
      <c r="A101" s="161" t="s">
        <v>49</v>
      </c>
      <c r="B101" s="148"/>
      <c r="C101" s="148"/>
      <c r="D101" s="148"/>
      <c r="E101" s="148"/>
      <c r="F101" s="148"/>
      <c r="G101" s="148"/>
      <c r="H101" s="209" t="s">
        <v>50</v>
      </c>
    </row>
    <row r="102" spans="1:8" ht="25.5" x14ac:dyDescent="0.25">
      <c r="A102" s="331" t="s">
        <v>51</v>
      </c>
      <c r="B102" s="351">
        <f t="shared" ref="B102:G102" si="14">B66-B67+B77+B87-B91-B101</f>
        <v>9145</v>
      </c>
      <c r="C102" s="148">
        <f t="shared" si="14"/>
        <v>12645</v>
      </c>
      <c r="D102" s="148">
        <f t="shared" si="14"/>
        <v>11660</v>
      </c>
      <c r="E102" s="148">
        <f t="shared" si="14"/>
        <v>7995</v>
      </c>
      <c r="F102" s="148">
        <f t="shared" si="14"/>
        <v>672</v>
      </c>
      <c r="G102" s="148">
        <f t="shared" si="14"/>
        <v>3285</v>
      </c>
      <c r="H102" s="204" t="s">
        <v>52</v>
      </c>
    </row>
    <row r="103" spans="1:8" x14ac:dyDescent="0.25">
      <c r="A103" s="161" t="s">
        <v>53</v>
      </c>
      <c r="B103" s="351">
        <f t="shared" ref="B103:G103" si="15">B104+B106</f>
        <v>9145</v>
      </c>
      <c r="C103" s="148">
        <f t="shared" si="15"/>
        <v>12645</v>
      </c>
      <c r="D103" s="148">
        <f t="shared" si="15"/>
        <v>11660</v>
      </c>
      <c r="E103" s="148">
        <f t="shared" si="15"/>
        <v>7995</v>
      </c>
      <c r="F103" s="148">
        <f t="shared" si="15"/>
        <v>672</v>
      </c>
      <c r="G103" s="148">
        <f t="shared" si="15"/>
        <v>3285</v>
      </c>
      <c r="H103" s="209" t="s">
        <v>54</v>
      </c>
    </row>
    <row r="104" spans="1:8" ht="25.5" x14ac:dyDescent="0.25">
      <c r="A104" s="162" t="s">
        <v>55</v>
      </c>
      <c r="B104" s="148"/>
      <c r="C104" s="148"/>
      <c r="D104" s="148">
        <v>11660</v>
      </c>
      <c r="E104" s="148">
        <v>7995</v>
      </c>
      <c r="F104" s="148">
        <v>672</v>
      </c>
      <c r="G104" s="148">
        <v>180</v>
      </c>
      <c r="H104" s="204" t="s">
        <v>56</v>
      </c>
    </row>
    <row r="105" spans="1:8" ht="12" customHeight="1" x14ac:dyDescent="0.25">
      <c r="A105" s="163" t="s">
        <v>57</v>
      </c>
      <c r="B105" s="18"/>
      <c r="C105" s="18"/>
      <c r="D105" s="18"/>
      <c r="E105" s="18"/>
      <c r="F105" s="18"/>
      <c r="G105" s="18"/>
      <c r="H105" s="194" t="s">
        <v>58</v>
      </c>
    </row>
    <row r="106" spans="1:8" ht="18" customHeight="1" x14ac:dyDescent="0.25">
      <c r="A106" s="162" t="s">
        <v>59</v>
      </c>
      <c r="B106" s="351">
        <f t="shared" ref="B106:G106" si="16">SUM(B107:B112)</f>
        <v>9145</v>
      </c>
      <c r="C106" s="148">
        <f t="shared" si="16"/>
        <v>12645</v>
      </c>
      <c r="D106" s="148">
        <f t="shared" si="16"/>
        <v>0</v>
      </c>
      <c r="E106" s="148">
        <f t="shared" si="16"/>
        <v>0</v>
      </c>
      <c r="F106" s="148">
        <f t="shared" si="16"/>
        <v>0</v>
      </c>
      <c r="G106" s="148">
        <f t="shared" si="16"/>
        <v>3105</v>
      </c>
      <c r="H106" s="204" t="s">
        <v>60</v>
      </c>
    </row>
    <row r="107" spans="1:8" ht="12" customHeight="1" x14ac:dyDescent="0.25">
      <c r="A107" s="118" t="s">
        <v>61</v>
      </c>
      <c r="B107" s="18">
        <v>2504</v>
      </c>
      <c r="C107" s="18">
        <v>10921</v>
      </c>
      <c r="D107" s="18"/>
      <c r="E107" s="18"/>
      <c r="F107" s="18"/>
      <c r="G107" s="18">
        <v>2397</v>
      </c>
      <c r="H107" s="119" t="s">
        <v>62</v>
      </c>
    </row>
    <row r="108" spans="1:8" ht="12" customHeight="1" x14ac:dyDescent="0.25">
      <c r="A108" s="81" t="s">
        <v>63</v>
      </c>
      <c r="B108" s="18">
        <v>732</v>
      </c>
      <c r="C108" s="18"/>
      <c r="D108" s="18"/>
      <c r="E108" s="18"/>
      <c r="F108" s="18"/>
      <c r="G108" s="18"/>
      <c r="H108" s="83" t="s">
        <v>64</v>
      </c>
    </row>
    <row r="109" spans="1:8" ht="12" customHeight="1" x14ac:dyDescent="0.25">
      <c r="A109" s="81" t="s">
        <v>65</v>
      </c>
      <c r="B109" s="18"/>
      <c r="C109" s="18"/>
      <c r="D109" s="18"/>
      <c r="E109" s="18"/>
      <c r="F109" s="18"/>
      <c r="G109" s="18">
        <v>708</v>
      </c>
      <c r="H109" s="83" t="s">
        <v>66</v>
      </c>
    </row>
    <row r="110" spans="1:8" ht="12" customHeight="1" x14ac:dyDescent="0.25">
      <c r="A110" s="81" t="s">
        <v>67</v>
      </c>
      <c r="B110" s="18">
        <v>1520</v>
      </c>
      <c r="C110" s="18"/>
      <c r="D110" s="18"/>
      <c r="E110" s="18"/>
      <c r="F110" s="18"/>
      <c r="G110" s="18"/>
      <c r="H110" s="83" t="s">
        <v>68</v>
      </c>
    </row>
    <row r="111" spans="1:8" ht="12" customHeight="1" x14ac:dyDescent="0.25">
      <c r="A111" s="81" t="s">
        <v>69</v>
      </c>
      <c r="B111" s="18">
        <v>1084</v>
      </c>
      <c r="C111" s="18"/>
      <c r="D111" s="18"/>
      <c r="E111" s="18"/>
      <c r="F111" s="18"/>
      <c r="G111" s="18"/>
      <c r="H111" s="83" t="s">
        <v>70</v>
      </c>
    </row>
    <row r="112" spans="1:8" ht="12" customHeight="1" x14ac:dyDescent="0.25">
      <c r="A112" s="81" t="s">
        <v>30</v>
      </c>
      <c r="B112" s="18">
        <v>3305</v>
      </c>
      <c r="C112" s="18">
        <v>1724</v>
      </c>
      <c r="D112" s="18"/>
      <c r="E112" s="18"/>
      <c r="F112" s="18"/>
      <c r="G112" s="18"/>
      <c r="H112" s="83" t="s">
        <v>31</v>
      </c>
    </row>
    <row r="113" spans="1:8" x14ac:dyDescent="0.25">
      <c r="A113" s="161" t="s">
        <v>71</v>
      </c>
      <c r="B113" s="148">
        <f>B102-B103</f>
        <v>0</v>
      </c>
      <c r="C113" s="148">
        <f t="shared" ref="C113:G113" si="17">C102-C103</f>
        <v>0</v>
      </c>
      <c r="D113" s="148">
        <f t="shared" si="17"/>
        <v>0</v>
      </c>
      <c r="E113" s="148">
        <f t="shared" si="17"/>
        <v>0</v>
      </c>
      <c r="F113" s="148">
        <f t="shared" si="17"/>
        <v>0</v>
      </c>
      <c r="G113" s="148">
        <f t="shared" si="17"/>
        <v>0</v>
      </c>
      <c r="H113" s="209" t="s">
        <v>72</v>
      </c>
    </row>
  </sheetData>
  <pageMargins left="0.27559055118110237" right="0.18" top="0.52" bottom="0.23622047244094491" header="0.15748031496062992" footer="0.59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zoomScale="120" zoomScaleNormal="120" workbookViewId="0">
      <selection activeCell="M10" sqref="M10"/>
    </sheetView>
  </sheetViews>
  <sheetFormatPr defaultRowHeight="15" x14ac:dyDescent="0.25"/>
  <cols>
    <col min="1" max="1" width="29.28515625" customWidth="1"/>
    <col min="2" max="2" width="6.85546875" customWidth="1"/>
    <col min="3" max="3" width="9" customWidth="1"/>
    <col min="4" max="4" width="6.140625" customWidth="1"/>
    <col min="5" max="5" width="7.140625" customWidth="1"/>
    <col min="6" max="6" width="8.42578125" customWidth="1"/>
    <col min="7" max="7" width="7.28515625" customWidth="1"/>
    <col min="8" max="8" width="23.42578125" customWidth="1"/>
    <col min="9" max="9" width="7.85546875" customWidth="1"/>
    <col min="10" max="10" width="7.5703125" customWidth="1"/>
    <col min="11" max="11" width="7.42578125" customWidth="1"/>
    <col min="12" max="12" width="6.42578125" customWidth="1"/>
    <col min="13" max="13" width="7" customWidth="1"/>
    <col min="14" max="14" width="6.85546875" customWidth="1"/>
    <col min="15" max="15" width="8.140625" customWidth="1"/>
    <col min="16" max="16" width="7.42578125" customWidth="1"/>
    <col min="17" max="17" width="7.85546875" customWidth="1"/>
    <col min="18" max="18" width="8.28515625" customWidth="1"/>
    <col min="19" max="19" width="7.28515625" customWidth="1"/>
    <col min="20" max="20" width="36.28515625" customWidth="1"/>
  </cols>
  <sheetData>
    <row r="1" spans="1:8" ht="14.1" customHeight="1" x14ac:dyDescent="0.25">
      <c r="A1" s="447" t="s">
        <v>280</v>
      </c>
      <c r="B1" s="447"/>
      <c r="C1" s="447"/>
      <c r="D1" s="447"/>
      <c r="E1" s="447"/>
      <c r="F1" s="447"/>
      <c r="G1" s="447"/>
      <c r="H1" s="447"/>
    </row>
    <row r="2" spans="1:8" ht="14.1" customHeight="1" x14ac:dyDescent="0.25">
      <c r="A2" s="447" t="s">
        <v>300</v>
      </c>
      <c r="B2" s="447"/>
      <c r="C2" s="447"/>
      <c r="D2" s="447"/>
      <c r="E2" s="447"/>
      <c r="F2" s="447"/>
      <c r="G2" s="447"/>
      <c r="H2" s="447"/>
    </row>
    <row r="3" spans="1:8" ht="14.1" customHeight="1" x14ac:dyDescent="0.25">
      <c r="A3" s="46" t="s">
        <v>296</v>
      </c>
      <c r="B3" s="38"/>
      <c r="C3" s="38"/>
      <c r="D3" s="38"/>
      <c r="E3" s="38"/>
      <c r="F3" s="38"/>
      <c r="G3" s="38"/>
      <c r="H3" s="39" t="s">
        <v>0</v>
      </c>
    </row>
    <row r="4" spans="1:8" ht="81.75" customHeight="1" x14ac:dyDescent="0.25">
      <c r="A4" s="352"/>
      <c r="B4" s="47" t="s">
        <v>96</v>
      </c>
      <c r="C4" s="47" t="s">
        <v>97</v>
      </c>
      <c r="D4" s="47" t="s">
        <v>98</v>
      </c>
      <c r="E4" s="47" t="s">
        <v>99</v>
      </c>
      <c r="F4" s="40" t="s">
        <v>107</v>
      </c>
      <c r="G4" s="66" t="s">
        <v>101</v>
      </c>
      <c r="H4" s="66"/>
    </row>
    <row r="5" spans="1:8" ht="12" customHeight="1" x14ac:dyDescent="0.25">
      <c r="A5" s="113" t="s">
        <v>1</v>
      </c>
      <c r="B5" s="67"/>
      <c r="C5" s="67"/>
      <c r="D5" s="67"/>
      <c r="E5" s="67"/>
      <c r="F5" s="67"/>
      <c r="G5" s="67"/>
      <c r="H5" s="115" t="s">
        <v>2</v>
      </c>
    </row>
    <row r="6" spans="1:8" ht="12" customHeight="1" x14ac:dyDescent="0.25">
      <c r="A6" s="113" t="s">
        <v>3</v>
      </c>
      <c r="B6" s="67"/>
      <c r="C6" s="67">
        <v>634.72500000000002</v>
      </c>
      <c r="D6" s="67">
        <v>164.946</v>
      </c>
      <c r="E6" s="67">
        <v>1925.6785199999999</v>
      </c>
      <c r="F6" s="67">
        <v>2848.9888700000001</v>
      </c>
      <c r="G6" s="67">
        <v>20442.842529999998</v>
      </c>
      <c r="H6" s="193" t="s">
        <v>4</v>
      </c>
    </row>
    <row r="7" spans="1:8" ht="12" customHeight="1" x14ac:dyDescent="0.25">
      <c r="A7" s="113" t="s">
        <v>5</v>
      </c>
      <c r="B7" s="67">
        <v>429.26310000000001</v>
      </c>
      <c r="C7" s="67">
        <v>108.36</v>
      </c>
      <c r="D7" s="67"/>
      <c r="E7" s="67">
        <v>440.95356000000004</v>
      </c>
      <c r="F7" s="67">
        <v>668.09196999999995</v>
      </c>
      <c r="G7" s="67">
        <v>7197.8308799999995</v>
      </c>
      <c r="H7" s="193" t="s">
        <v>6</v>
      </c>
    </row>
    <row r="8" spans="1:8" ht="12" customHeight="1" x14ac:dyDescent="0.25">
      <c r="A8" s="113" t="s">
        <v>7</v>
      </c>
      <c r="B8" s="67">
        <v>429.90360000000004</v>
      </c>
      <c r="C8" s="67">
        <v>-2.16</v>
      </c>
      <c r="D8" s="67"/>
      <c r="E8" s="67">
        <v>-63.95796</v>
      </c>
      <c r="F8" s="67">
        <v>-30.856279999999998</v>
      </c>
      <c r="G8" s="67">
        <v>-87.640919999999994</v>
      </c>
      <c r="H8" s="115" t="s">
        <v>8</v>
      </c>
    </row>
    <row r="9" spans="1:8" ht="12" customHeight="1" x14ac:dyDescent="0.25">
      <c r="A9" s="113" t="s">
        <v>9</v>
      </c>
      <c r="B9" s="67"/>
      <c r="C9" s="67"/>
      <c r="D9" s="67"/>
      <c r="E9" s="67"/>
      <c r="F9" s="67"/>
      <c r="G9" s="67"/>
      <c r="H9" s="115" t="s">
        <v>10</v>
      </c>
    </row>
    <row r="10" spans="1:8" ht="18.75" customHeight="1" x14ac:dyDescent="0.25">
      <c r="A10" s="160" t="s">
        <v>11</v>
      </c>
      <c r="B10" s="355">
        <f>B5+B6-B7+B8-B9</f>
        <v>0.64050000000003138</v>
      </c>
      <c r="C10" s="356">
        <f t="shared" ref="C10:G10" si="0">C5+C6-C7+C8-C9</f>
        <v>524.20500000000004</v>
      </c>
      <c r="D10" s="356">
        <f t="shared" si="0"/>
        <v>164.946</v>
      </c>
      <c r="E10" s="356">
        <f t="shared" si="0"/>
        <v>1420.7670000000001</v>
      </c>
      <c r="F10" s="356">
        <f t="shared" si="0"/>
        <v>2150.0406200000002</v>
      </c>
      <c r="G10" s="208">
        <f t="shared" si="0"/>
        <v>13157.370729999999</v>
      </c>
      <c r="H10" s="198" t="s">
        <v>12</v>
      </c>
    </row>
    <row r="11" spans="1:8" ht="17.25" customHeight="1" x14ac:dyDescent="0.25">
      <c r="A11" s="160" t="s">
        <v>13</v>
      </c>
      <c r="B11" s="355">
        <f>SUM(B12:B20)</f>
        <v>0</v>
      </c>
      <c r="C11" s="356">
        <f t="shared" ref="C11:G11" si="1">SUM(C12:C20)</f>
        <v>524.20500000000004</v>
      </c>
      <c r="D11" s="356">
        <f t="shared" si="1"/>
        <v>164.90899999999999</v>
      </c>
      <c r="E11" s="356">
        <f t="shared" si="1"/>
        <v>0</v>
      </c>
      <c r="F11" s="356">
        <f t="shared" si="1"/>
        <v>0</v>
      </c>
      <c r="G11" s="208">
        <f t="shared" si="1"/>
        <v>0</v>
      </c>
      <c r="H11" s="198" t="s">
        <v>14</v>
      </c>
    </row>
    <row r="12" spans="1:8" ht="12" customHeight="1" x14ac:dyDescent="0.25">
      <c r="A12" s="118" t="s">
        <v>15</v>
      </c>
      <c r="B12" s="67"/>
      <c r="C12" s="67"/>
      <c r="D12" s="67"/>
      <c r="E12" s="67"/>
      <c r="F12" s="67"/>
      <c r="G12" s="67"/>
      <c r="H12" s="119" t="s">
        <v>16</v>
      </c>
    </row>
    <row r="13" spans="1:8" ht="12" customHeight="1" x14ac:dyDescent="0.25">
      <c r="A13" s="116" t="s">
        <v>78</v>
      </c>
      <c r="B13" s="67"/>
      <c r="C13" s="67"/>
      <c r="D13" s="67"/>
      <c r="E13" s="67"/>
      <c r="F13" s="67"/>
      <c r="G13" s="67"/>
      <c r="H13" s="117" t="s">
        <v>17</v>
      </c>
    </row>
    <row r="14" spans="1:8" ht="12" customHeight="1" x14ac:dyDescent="0.25">
      <c r="A14" s="118" t="s">
        <v>18</v>
      </c>
      <c r="B14" s="67"/>
      <c r="C14" s="67"/>
      <c r="D14" s="67"/>
      <c r="E14" s="67"/>
      <c r="F14" s="67"/>
      <c r="G14" s="67"/>
      <c r="H14" s="119" t="s">
        <v>19</v>
      </c>
    </row>
    <row r="15" spans="1:8" ht="12" customHeight="1" x14ac:dyDescent="0.25">
      <c r="A15" s="118" t="s">
        <v>20</v>
      </c>
      <c r="B15" s="67"/>
      <c r="C15" s="67"/>
      <c r="D15" s="67"/>
      <c r="E15" s="67"/>
      <c r="F15" s="67"/>
      <c r="G15" s="67"/>
      <c r="H15" s="119" t="s">
        <v>21</v>
      </c>
    </row>
    <row r="16" spans="1:8" ht="12" customHeight="1" x14ac:dyDescent="0.25">
      <c r="A16" s="118" t="s">
        <v>22</v>
      </c>
      <c r="B16" s="67"/>
      <c r="C16" s="67">
        <v>477.99</v>
      </c>
      <c r="D16" s="67">
        <v>119.84299999999999</v>
      </c>
      <c r="E16" s="67"/>
      <c r="F16" s="67"/>
      <c r="G16" s="67"/>
      <c r="H16" s="119" t="s">
        <v>23</v>
      </c>
    </row>
    <row r="17" spans="1:8" ht="12" customHeight="1" x14ac:dyDescent="0.25">
      <c r="A17" s="118" t="s">
        <v>24</v>
      </c>
      <c r="B17" s="67"/>
      <c r="C17" s="67"/>
      <c r="D17" s="67"/>
      <c r="E17" s="67"/>
      <c r="F17" s="67"/>
      <c r="G17" s="67"/>
      <c r="H17" s="119" t="s">
        <v>25</v>
      </c>
    </row>
    <row r="18" spans="1:8" ht="12" customHeight="1" x14ac:dyDescent="0.25">
      <c r="A18" s="118" t="s">
        <v>26</v>
      </c>
      <c r="B18" s="67"/>
      <c r="C18" s="67"/>
      <c r="D18" s="67"/>
      <c r="E18" s="67"/>
      <c r="F18" s="67"/>
      <c r="G18" s="67"/>
      <c r="H18" s="119" t="s">
        <v>27</v>
      </c>
    </row>
    <row r="19" spans="1:8" ht="12" customHeight="1" x14ac:dyDescent="0.25">
      <c r="A19" s="118" t="s">
        <v>28</v>
      </c>
      <c r="B19" s="67"/>
      <c r="C19" s="67"/>
      <c r="D19" s="67"/>
      <c r="E19" s="67"/>
      <c r="F19" s="67"/>
      <c r="G19" s="67"/>
      <c r="H19" s="119" t="s">
        <v>29</v>
      </c>
    </row>
    <row r="20" spans="1:8" ht="12" customHeight="1" x14ac:dyDescent="0.25">
      <c r="A20" s="118" t="s">
        <v>73</v>
      </c>
      <c r="B20" s="67"/>
      <c r="C20" s="67">
        <v>46.214999999999996</v>
      </c>
      <c r="D20" s="67">
        <v>45.065999999999995</v>
      </c>
      <c r="E20" s="67"/>
      <c r="F20" s="67"/>
      <c r="G20" s="67"/>
      <c r="H20" s="119" t="s">
        <v>76</v>
      </c>
    </row>
    <row r="21" spans="1:8" ht="18" customHeight="1" x14ac:dyDescent="0.25">
      <c r="A21" s="160" t="s">
        <v>32</v>
      </c>
      <c r="B21" s="355">
        <f>SUM(B22:B30)</f>
        <v>0</v>
      </c>
      <c r="C21" s="356">
        <f t="shared" ref="C21:G21" si="2">SUM(C22:C30)</f>
        <v>0</v>
      </c>
      <c r="D21" s="356">
        <f t="shared" si="2"/>
        <v>0</v>
      </c>
      <c r="E21" s="356">
        <f t="shared" si="2"/>
        <v>0</v>
      </c>
      <c r="F21" s="356">
        <f t="shared" si="2"/>
        <v>0</v>
      </c>
      <c r="G21" s="208">
        <f t="shared" si="2"/>
        <v>0</v>
      </c>
      <c r="H21" s="198" t="s">
        <v>33</v>
      </c>
    </row>
    <row r="22" spans="1:8" ht="12" customHeight="1" x14ac:dyDescent="0.25">
      <c r="A22" s="118" t="s">
        <v>15</v>
      </c>
      <c r="B22" s="67"/>
      <c r="C22" s="67"/>
      <c r="D22" s="67"/>
      <c r="E22" s="67"/>
      <c r="F22" s="67"/>
      <c r="G22" s="67"/>
      <c r="H22" s="119" t="s">
        <v>16</v>
      </c>
    </row>
    <row r="23" spans="1:8" ht="12" customHeight="1" x14ac:dyDescent="0.25">
      <c r="A23" s="116" t="s">
        <v>78</v>
      </c>
      <c r="B23" s="67"/>
      <c r="C23" s="67"/>
      <c r="D23" s="67"/>
      <c r="E23" s="67"/>
      <c r="F23" s="67"/>
      <c r="G23" s="67"/>
      <c r="H23" s="117" t="s">
        <v>34</v>
      </c>
    </row>
    <row r="24" spans="1:8" ht="12" customHeight="1" x14ac:dyDescent="0.25">
      <c r="A24" s="118" t="s">
        <v>18</v>
      </c>
      <c r="B24" s="67"/>
      <c r="C24" s="67"/>
      <c r="D24" s="67"/>
      <c r="E24" s="67"/>
      <c r="F24" s="67"/>
      <c r="G24" s="67"/>
      <c r="H24" s="119" t="s">
        <v>19</v>
      </c>
    </row>
    <row r="25" spans="1:8" ht="12" customHeight="1" x14ac:dyDescent="0.25">
      <c r="A25" s="118" t="s">
        <v>20</v>
      </c>
      <c r="B25" s="67"/>
      <c r="C25" s="67"/>
      <c r="D25" s="67"/>
      <c r="E25" s="67"/>
      <c r="F25" s="67"/>
      <c r="G25" s="67"/>
      <c r="H25" s="119" t="s">
        <v>21</v>
      </c>
    </row>
    <row r="26" spans="1:8" ht="12" customHeight="1" x14ac:dyDescent="0.25">
      <c r="A26" s="118" t="s">
        <v>35</v>
      </c>
      <c r="B26" s="67"/>
      <c r="C26" s="67"/>
      <c r="D26" s="67"/>
      <c r="E26" s="67"/>
      <c r="F26" s="67"/>
      <c r="G26" s="67"/>
      <c r="H26" s="119" t="s">
        <v>23</v>
      </c>
    </row>
    <row r="27" spans="1:8" ht="12" customHeight="1" x14ac:dyDescent="0.25">
      <c r="A27" s="118" t="s">
        <v>24</v>
      </c>
      <c r="B27" s="67"/>
      <c r="C27" s="67"/>
      <c r="D27" s="67"/>
      <c r="E27" s="67"/>
      <c r="F27" s="67"/>
      <c r="G27" s="67"/>
      <c r="H27" s="119" t="s">
        <v>25</v>
      </c>
    </row>
    <row r="28" spans="1:8" ht="12" customHeight="1" x14ac:dyDescent="0.25">
      <c r="A28" s="118" t="s">
        <v>36</v>
      </c>
      <c r="B28" s="67"/>
      <c r="C28" s="67"/>
      <c r="D28" s="67"/>
      <c r="E28" s="67"/>
      <c r="F28" s="67"/>
      <c r="G28" s="67"/>
      <c r="H28" s="119" t="s">
        <v>27</v>
      </c>
    </row>
    <row r="29" spans="1:8" ht="12" customHeight="1" x14ac:dyDescent="0.25">
      <c r="A29" s="118" t="s">
        <v>28</v>
      </c>
      <c r="B29" s="67"/>
      <c r="C29" s="67"/>
      <c r="D29" s="67"/>
      <c r="E29" s="67"/>
      <c r="F29" s="67"/>
      <c r="G29" s="67"/>
      <c r="H29" s="119" t="s">
        <v>29</v>
      </c>
    </row>
    <row r="30" spans="1:8" ht="12" customHeight="1" x14ac:dyDescent="0.25">
      <c r="A30" s="118" t="s">
        <v>73</v>
      </c>
      <c r="B30" s="67"/>
      <c r="C30" s="67"/>
      <c r="D30" s="67"/>
      <c r="E30" s="67"/>
      <c r="F30" s="67"/>
      <c r="G30" s="67"/>
      <c r="H30" s="119" t="s">
        <v>76</v>
      </c>
    </row>
    <row r="31" spans="1:8" ht="12" customHeight="1" x14ac:dyDescent="0.25">
      <c r="A31" s="161" t="s">
        <v>37</v>
      </c>
      <c r="B31" s="355">
        <f>B32+B33+B34</f>
        <v>0</v>
      </c>
      <c r="C31" s="356">
        <f t="shared" ref="C31:G31" si="3">C32+C33+C34</f>
        <v>0</v>
      </c>
      <c r="D31" s="356">
        <f t="shared" si="3"/>
        <v>0</v>
      </c>
      <c r="E31" s="356">
        <f t="shared" si="3"/>
        <v>0</v>
      </c>
      <c r="F31" s="356">
        <f t="shared" si="3"/>
        <v>0</v>
      </c>
      <c r="G31" s="208">
        <f t="shared" si="3"/>
        <v>0</v>
      </c>
      <c r="H31" s="204" t="s">
        <v>38</v>
      </c>
    </row>
    <row r="32" spans="1:8" ht="12" customHeight="1" x14ac:dyDescent="0.25">
      <c r="A32" s="120" t="s">
        <v>41</v>
      </c>
      <c r="B32" s="67"/>
      <c r="C32" s="67"/>
      <c r="D32" s="67"/>
      <c r="E32" s="67"/>
      <c r="F32" s="67"/>
      <c r="G32" s="67"/>
      <c r="H32" s="121" t="s">
        <v>42</v>
      </c>
    </row>
    <row r="33" spans="1:8" ht="12" customHeight="1" x14ac:dyDescent="0.25">
      <c r="A33" s="118" t="s">
        <v>39</v>
      </c>
      <c r="B33" s="67"/>
      <c r="C33" s="67"/>
      <c r="D33" s="67"/>
      <c r="E33" s="67"/>
      <c r="F33" s="67"/>
      <c r="G33" s="67"/>
      <c r="H33" s="119" t="s">
        <v>40</v>
      </c>
    </row>
    <row r="34" spans="1:8" ht="12" customHeight="1" x14ac:dyDescent="0.25">
      <c r="A34" s="116" t="s">
        <v>43</v>
      </c>
      <c r="B34" s="67"/>
      <c r="C34" s="67"/>
      <c r="D34" s="67"/>
      <c r="E34" s="67"/>
      <c r="F34" s="67"/>
      <c r="G34" s="67"/>
      <c r="H34" s="117" t="s">
        <v>44</v>
      </c>
    </row>
    <row r="35" spans="1:8" ht="28.5" customHeight="1" x14ac:dyDescent="0.25">
      <c r="A35" s="162" t="s">
        <v>45</v>
      </c>
      <c r="B35" s="205">
        <f>SUM(B36:B44)</f>
        <v>0</v>
      </c>
      <c r="C35" s="145">
        <f t="shared" ref="C35:G35" si="4">SUM(C36:C44)</f>
        <v>0</v>
      </c>
      <c r="D35" s="145">
        <f t="shared" si="4"/>
        <v>0</v>
      </c>
      <c r="E35" s="145">
        <f t="shared" si="4"/>
        <v>0</v>
      </c>
      <c r="F35" s="145">
        <f t="shared" si="4"/>
        <v>0</v>
      </c>
      <c r="G35" s="145">
        <f t="shared" si="4"/>
        <v>1071.7647399999998</v>
      </c>
      <c r="H35" s="204" t="s">
        <v>46</v>
      </c>
    </row>
    <row r="36" spans="1:8" ht="12" customHeight="1" x14ac:dyDescent="0.25">
      <c r="A36" s="118" t="s">
        <v>47</v>
      </c>
      <c r="B36" s="67"/>
      <c r="C36" s="67"/>
      <c r="D36" s="67"/>
      <c r="E36" s="67"/>
      <c r="F36" s="67"/>
      <c r="G36" s="67"/>
      <c r="H36" s="119" t="s">
        <v>48</v>
      </c>
    </row>
    <row r="37" spans="1:8" ht="12" customHeight="1" x14ac:dyDescent="0.25">
      <c r="A37" s="118" t="s">
        <v>15</v>
      </c>
      <c r="B37" s="67"/>
      <c r="C37" s="67"/>
      <c r="D37" s="67"/>
      <c r="E37" s="67"/>
      <c r="F37" s="67"/>
      <c r="G37" s="67"/>
      <c r="H37" s="119" t="s">
        <v>16</v>
      </c>
    </row>
    <row r="38" spans="1:8" ht="12" customHeight="1" x14ac:dyDescent="0.25">
      <c r="A38" s="116" t="s">
        <v>78</v>
      </c>
      <c r="B38" s="67"/>
      <c r="C38" s="67"/>
      <c r="D38" s="67"/>
      <c r="E38" s="67"/>
      <c r="F38" s="67"/>
      <c r="G38" s="67"/>
      <c r="H38" s="117" t="s">
        <v>17</v>
      </c>
    </row>
    <row r="39" spans="1:8" ht="12" customHeight="1" x14ac:dyDescent="0.25">
      <c r="A39" s="118" t="s">
        <v>18</v>
      </c>
      <c r="B39" s="67"/>
      <c r="C39" s="67"/>
      <c r="D39" s="67"/>
      <c r="E39" s="67"/>
      <c r="F39" s="67"/>
      <c r="G39" s="67"/>
      <c r="H39" s="119" t="s">
        <v>19</v>
      </c>
    </row>
    <row r="40" spans="1:8" ht="12" customHeight="1" x14ac:dyDescent="0.25">
      <c r="A40" s="118" t="s">
        <v>20</v>
      </c>
      <c r="B40" s="67"/>
      <c r="C40" s="67"/>
      <c r="D40" s="67"/>
      <c r="E40" s="67"/>
      <c r="F40" s="67"/>
      <c r="G40" s="67"/>
      <c r="H40" s="119" t="s">
        <v>21</v>
      </c>
    </row>
    <row r="41" spans="1:8" ht="12" customHeight="1" x14ac:dyDescent="0.25">
      <c r="A41" s="118" t="s">
        <v>35</v>
      </c>
      <c r="B41" s="67"/>
      <c r="C41" s="67"/>
      <c r="D41" s="67"/>
      <c r="E41" s="67"/>
      <c r="F41" s="67"/>
      <c r="G41" s="67"/>
      <c r="H41" s="119" t="s">
        <v>23</v>
      </c>
    </row>
    <row r="42" spans="1:8" ht="12" customHeight="1" x14ac:dyDescent="0.25">
      <c r="A42" s="118" t="s">
        <v>26</v>
      </c>
      <c r="B42" s="67"/>
      <c r="C42" s="67"/>
      <c r="D42" s="67"/>
      <c r="E42" s="67"/>
      <c r="F42" s="67"/>
      <c r="G42" s="67">
        <v>1071.7647399999998</v>
      </c>
      <c r="H42" s="119" t="s">
        <v>27</v>
      </c>
    </row>
    <row r="43" spans="1:8" ht="12" customHeight="1" x14ac:dyDescent="0.25">
      <c r="A43" s="118" t="s">
        <v>28</v>
      </c>
      <c r="B43" s="67"/>
      <c r="C43" s="67"/>
      <c r="D43" s="67"/>
      <c r="E43" s="67"/>
      <c r="F43" s="67"/>
      <c r="G43" s="67"/>
      <c r="H43" s="119" t="s">
        <v>29</v>
      </c>
    </row>
    <row r="44" spans="1:8" ht="12" customHeight="1" x14ac:dyDescent="0.25">
      <c r="A44" s="118" t="s">
        <v>73</v>
      </c>
      <c r="B44" s="67"/>
      <c r="C44" s="67"/>
      <c r="D44" s="67"/>
      <c r="E44" s="67"/>
      <c r="F44" s="67"/>
      <c r="G44" s="67"/>
      <c r="H44" s="119" t="s">
        <v>76</v>
      </c>
    </row>
    <row r="45" spans="1:8" ht="15.75" customHeight="1" x14ac:dyDescent="0.25">
      <c r="A45" s="161" t="s">
        <v>49</v>
      </c>
      <c r="B45" s="205">
        <v>0.64050000000000007</v>
      </c>
      <c r="C45" s="145"/>
      <c r="D45" s="145"/>
      <c r="E45" s="145"/>
      <c r="F45" s="145"/>
      <c r="G45" s="145"/>
      <c r="H45" s="209" t="s">
        <v>50</v>
      </c>
    </row>
    <row r="46" spans="1:8" ht="27" customHeight="1" x14ac:dyDescent="0.25">
      <c r="A46" s="331" t="s">
        <v>51</v>
      </c>
      <c r="B46" s="205">
        <f>B10-B11+B21+B31-B35-B45</f>
        <v>3.1308289294429414E-14</v>
      </c>
      <c r="C46" s="145">
        <f t="shared" ref="C46:G46" si="5">C10-C11+C21+C31-C35-C45</f>
        <v>0</v>
      </c>
      <c r="D46" s="145">
        <f t="shared" si="5"/>
        <v>3.7000000000006139E-2</v>
      </c>
      <c r="E46" s="145">
        <f t="shared" si="5"/>
        <v>1420.7670000000001</v>
      </c>
      <c r="F46" s="145">
        <f t="shared" si="5"/>
        <v>2150.0406200000002</v>
      </c>
      <c r="G46" s="145">
        <f t="shared" si="5"/>
        <v>12085.605989999998</v>
      </c>
      <c r="H46" s="204" t="s">
        <v>52</v>
      </c>
    </row>
    <row r="47" spans="1:8" ht="17.25" customHeight="1" x14ac:dyDescent="0.25">
      <c r="A47" s="161" t="s">
        <v>53</v>
      </c>
      <c r="B47" s="205">
        <f>B48+B50</f>
        <v>0</v>
      </c>
      <c r="C47" s="145">
        <f t="shared" ref="C47:G47" si="6">C48+C50</f>
        <v>0</v>
      </c>
      <c r="D47" s="145">
        <f t="shared" si="6"/>
        <v>0</v>
      </c>
      <c r="E47" s="145">
        <f t="shared" si="6"/>
        <v>1420.7670000000001</v>
      </c>
      <c r="F47" s="145">
        <f t="shared" si="6"/>
        <v>2150.0406199999998</v>
      </c>
      <c r="G47" s="145">
        <f t="shared" si="6"/>
        <v>12085.605989999998</v>
      </c>
      <c r="H47" s="209" t="s">
        <v>54</v>
      </c>
    </row>
    <row r="48" spans="1:8" ht="17.25" customHeight="1" x14ac:dyDescent="0.25">
      <c r="A48" s="162" t="s">
        <v>55</v>
      </c>
      <c r="B48" s="205"/>
      <c r="C48" s="145"/>
      <c r="D48" s="145"/>
      <c r="E48" s="145"/>
      <c r="F48" s="145"/>
      <c r="G48" s="145"/>
      <c r="H48" s="204" t="s">
        <v>56</v>
      </c>
    </row>
    <row r="49" spans="1:8" ht="12" customHeight="1" x14ac:dyDescent="0.25">
      <c r="A49" s="163" t="s">
        <v>57</v>
      </c>
      <c r="B49" s="67"/>
      <c r="C49" s="67"/>
      <c r="D49" s="67"/>
      <c r="E49" s="67"/>
      <c r="F49" s="67"/>
      <c r="G49" s="67"/>
      <c r="H49" s="194" t="s">
        <v>58</v>
      </c>
    </row>
    <row r="50" spans="1:8" ht="16.5" customHeight="1" x14ac:dyDescent="0.25">
      <c r="A50" s="162" t="s">
        <v>59</v>
      </c>
      <c r="B50" s="205">
        <f>SUM(B51:B56)</f>
        <v>0</v>
      </c>
      <c r="C50" s="145">
        <f t="shared" ref="C50:G50" si="7">SUM(C51:C56)</f>
        <v>0</v>
      </c>
      <c r="D50" s="145">
        <f t="shared" si="7"/>
        <v>0</v>
      </c>
      <c r="E50" s="145">
        <f t="shared" si="7"/>
        <v>1420.7670000000001</v>
      </c>
      <c r="F50" s="145">
        <f t="shared" si="7"/>
        <v>2150.0406199999998</v>
      </c>
      <c r="G50" s="145">
        <f t="shared" si="7"/>
        <v>12085.605989999998</v>
      </c>
      <c r="H50" s="204" t="s">
        <v>60</v>
      </c>
    </row>
    <row r="51" spans="1:8" ht="12" customHeight="1" x14ac:dyDescent="0.25">
      <c r="A51" s="118" t="s">
        <v>61</v>
      </c>
      <c r="B51" s="67"/>
      <c r="C51" s="67"/>
      <c r="D51" s="67"/>
      <c r="E51" s="67">
        <v>240.87393</v>
      </c>
      <c r="F51" s="67">
        <v>4.1022800000000004</v>
      </c>
      <c r="G51" s="68">
        <v>414.20157999999992</v>
      </c>
      <c r="H51" s="119" t="s">
        <v>62</v>
      </c>
    </row>
    <row r="52" spans="1:8" ht="12" customHeight="1" x14ac:dyDescent="0.25">
      <c r="A52" s="81" t="s">
        <v>63</v>
      </c>
      <c r="B52" s="67"/>
      <c r="C52" s="67"/>
      <c r="D52" s="67"/>
      <c r="E52" s="67">
        <v>0.89090999999999998</v>
      </c>
      <c r="F52" s="67">
        <v>1.6498299999999999</v>
      </c>
      <c r="G52" s="68">
        <v>431.79809999999998</v>
      </c>
      <c r="H52" s="83" t="s">
        <v>64</v>
      </c>
    </row>
    <row r="53" spans="1:8" ht="12" customHeight="1" x14ac:dyDescent="0.25">
      <c r="A53" s="81" t="s">
        <v>65</v>
      </c>
      <c r="B53" s="67"/>
      <c r="C53" s="67"/>
      <c r="D53" s="67"/>
      <c r="E53" s="67">
        <v>909.29088000000002</v>
      </c>
      <c r="F53" s="67">
        <v>2141.4793399999999</v>
      </c>
      <c r="G53" s="68">
        <v>10594.51447</v>
      </c>
      <c r="H53" s="83" t="s">
        <v>66</v>
      </c>
    </row>
    <row r="54" spans="1:8" ht="12" customHeight="1" x14ac:dyDescent="0.25">
      <c r="A54" s="81" t="s">
        <v>67</v>
      </c>
      <c r="B54" s="67"/>
      <c r="C54" s="67"/>
      <c r="D54" s="67"/>
      <c r="E54" s="67">
        <v>183.3399</v>
      </c>
      <c r="F54" s="67"/>
      <c r="G54" s="67"/>
      <c r="H54" s="83" t="s">
        <v>68</v>
      </c>
    </row>
    <row r="55" spans="1:8" ht="12" customHeight="1" x14ac:dyDescent="0.25">
      <c r="A55" s="81" t="s">
        <v>69</v>
      </c>
      <c r="B55" s="67"/>
      <c r="C55" s="67"/>
      <c r="D55" s="67"/>
      <c r="E55" s="67">
        <v>21.52251</v>
      </c>
      <c r="F55" s="67">
        <v>2.8091699999999999</v>
      </c>
      <c r="G55" s="67">
        <v>645.09183999999993</v>
      </c>
      <c r="H55" s="83" t="s">
        <v>70</v>
      </c>
    </row>
    <row r="56" spans="1:8" ht="12" customHeight="1" x14ac:dyDescent="0.25">
      <c r="A56" s="81" t="s">
        <v>73</v>
      </c>
      <c r="B56" s="67"/>
      <c r="C56" s="67"/>
      <c r="D56" s="67"/>
      <c r="E56" s="67">
        <v>64.848870000000005</v>
      </c>
      <c r="F56" s="67"/>
      <c r="G56" s="67"/>
      <c r="H56" s="83" t="s">
        <v>76</v>
      </c>
    </row>
    <row r="57" spans="1:8" ht="19.5" customHeight="1" x14ac:dyDescent="0.25">
      <c r="A57" s="161" t="s">
        <v>71</v>
      </c>
      <c r="B57" s="145">
        <f>B46-B47</f>
        <v>3.1308289294429414E-14</v>
      </c>
      <c r="C57" s="145">
        <f t="shared" ref="C57:G57" si="8">C46-C47</f>
        <v>0</v>
      </c>
      <c r="D57" s="145">
        <f t="shared" si="8"/>
        <v>3.7000000000006139E-2</v>
      </c>
      <c r="E57" s="145">
        <f t="shared" si="8"/>
        <v>0</v>
      </c>
      <c r="F57" s="145">
        <f t="shared" si="8"/>
        <v>0</v>
      </c>
      <c r="G57" s="145">
        <f t="shared" si="8"/>
        <v>0</v>
      </c>
      <c r="H57" s="209" t="s">
        <v>72</v>
      </c>
    </row>
    <row r="58" spans="1:8" ht="21" customHeight="1" x14ac:dyDescent="0.25">
      <c r="A58" s="69"/>
      <c r="B58" s="34"/>
      <c r="C58" s="34"/>
      <c r="D58" s="34"/>
      <c r="E58" s="34"/>
      <c r="F58" s="34"/>
      <c r="G58" s="34"/>
      <c r="H58" s="70"/>
    </row>
    <row r="59" spans="1:8" ht="14.1" customHeight="1" x14ac:dyDescent="0.25">
      <c r="A59" s="44" t="s">
        <v>281</v>
      </c>
      <c r="B59" s="38"/>
      <c r="C59" s="71"/>
      <c r="D59" s="72"/>
      <c r="E59" s="72"/>
      <c r="F59" s="72"/>
      <c r="G59" s="72"/>
      <c r="H59" s="61"/>
    </row>
    <row r="60" spans="1:8" ht="14.1" customHeight="1" x14ac:dyDescent="0.25">
      <c r="A60" s="46" t="s">
        <v>277</v>
      </c>
      <c r="B60" s="38"/>
      <c r="C60" s="73"/>
      <c r="D60" s="74"/>
      <c r="E60" s="74"/>
      <c r="F60" s="74"/>
      <c r="G60" s="74"/>
      <c r="H60" s="64" t="s">
        <v>0</v>
      </c>
    </row>
    <row r="61" spans="1:8" ht="76.5" x14ac:dyDescent="0.25">
      <c r="A61" s="65"/>
      <c r="B61" s="65" t="s">
        <v>102</v>
      </c>
      <c r="C61" s="40" t="s">
        <v>279</v>
      </c>
      <c r="D61" s="40" t="s">
        <v>103</v>
      </c>
      <c r="E61" s="40" t="s">
        <v>104</v>
      </c>
      <c r="F61" s="40" t="s">
        <v>108</v>
      </c>
      <c r="G61" s="66" t="s">
        <v>106</v>
      </c>
      <c r="H61" s="354"/>
    </row>
    <row r="62" spans="1:8" ht="12" customHeight="1" x14ac:dyDescent="0.25">
      <c r="A62" s="113" t="s">
        <v>1</v>
      </c>
      <c r="B62" s="51"/>
      <c r="C62" s="51"/>
      <c r="D62" s="51"/>
      <c r="E62" s="51"/>
      <c r="F62" s="51"/>
      <c r="G62" s="51"/>
      <c r="H62" s="115" t="s">
        <v>2</v>
      </c>
    </row>
    <row r="63" spans="1:8" ht="12" customHeight="1" x14ac:dyDescent="0.25">
      <c r="A63" s="113" t="s">
        <v>3</v>
      </c>
      <c r="B63" s="51">
        <v>414.41512999999998</v>
      </c>
      <c r="C63" s="51">
        <v>1174.8742699999998</v>
      </c>
      <c r="D63" s="51">
        <v>3475.5311999999999</v>
      </c>
      <c r="E63" s="51">
        <v>57.164400000000001</v>
      </c>
      <c r="F63" s="51">
        <v>37.747799999999998</v>
      </c>
      <c r="G63" s="51">
        <v>147.21728000000002</v>
      </c>
      <c r="H63" s="193" t="s">
        <v>4</v>
      </c>
    </row>
    <row r="64" spans="1:8" ht="12" customHeight="1" x14ac:dyDescent="0.25">
      <c r="A64" s="113" t="s">
        <v>5</v>
      </c>
      <c r="B64" s="51">
        <v>48.988369999999996</v>
      </c>
      <c r="C64" s="51">
        <v>186.88349999999997</v>
      </c>
      <c r="D64" s="51">
        <v>2722.9872</v>
      </c>
      <c r="E64" s="51">
        <v>280.43520000000001</v>
      </c>
      <c r="F64" s="51">
        <v>10.7334</v>
      </c>
      <c r="G64" s="51">
        <v>36.163399999999996</v>
      </c>
      <c r="H64" s="193" t="s">
        <v>6</v>
      </c>
    </row>
    <row r="65" spans="1:8" ht="12" customHeight="1" x14ac:dyDescent="0.25">
      <c r="A65" s="113" t="s">
        <v>7</v>
      </c>
      <c r="B65" s="51">
        <v>25.156189999999999</v>
      </c>
      <c r="C65" s="51">
        <v>-29.780789999999996</v>
      </c>
      <c r="D65" s="51">
        <v>-283.81200000000001</v>
      </c>
      <c r="E65" s="51">
        <v>-0.56279999999999997</v>
      </c>
      <c r="F65" s="51"/>
      <c r="G65" s="51">
        <v>1.2758800000000001</v>
      </c>
      <c r="H65" s="115" t="s">
        <v>8</v>
      </c>
    </row>
    <row r="66" spans="1:8" ht="12" customHeight="1" x14ac:dyDescent="0.25">
      <c r="A66" s="113" t="s">
        <v>9</v>
      </c>
      <c r="B66" s="51"/>
      <c r="C66" s="51"/>
      <c r="D66" s="51"/>
      <c r="E66" s="51"/>
      <c r="F66" s="51"/>
      <c r="G66" s="51"/>
      <c r="H66" s="115" t="s">
        <v>10</v>
      </c>
    </row>
    <row r="67" spans="1:8" ht="18" customHeight="1" x14ac:dyDescent="0.25">
      <c r="A67" s="160" t="s">
        <v>11</v>
      </c>
      <c r="B67" s="355">
        <f>B62+B63-B64+B65-B66</f>
        <v>390.58294999999998</v>
      </c>
      <c r="C67" s="356">
        <f t="shared" ref="C67:G67" si="9">C62+C63-C64+C65-C66</f>
        <v>958.20997999999986</v>
      </c>
      <c r="D67" s="356">
        <f t="shared" si="9"/>
        <v>468.73199999999986</v>
      </c>
      <c r="E67" s="356">
        <f t="shared" si="9"/>
        <v>-223.83360000000002</v>
      </c>
      <c r="F67" s="356">
        <f t="shared" si="9"/>
        <v>27.014399999999998</v>
      </c>
      <c r="G67" s="356">
        <f t="shared" si="9"/>
        <v>112.32976000000002</v>
      </c>
      <c r="H67" s="198" t="s">
        <v>12</v>
      </c>
    </row>
    <row r="68" spans="1:8" ht="18" customHeight="1" x14ac:dyDescent="0.25">
      <c r="A68" s="160" t="s">
        <v>13</v>
      </c>
      <c r="B68" s="355">
        <f>SUM(B69:B77)</f>
        <v>0</v>
      </c>
      <c r="C68" s="356">
        <f t="shared" ref="C68:G68" si="10">SUM(C69:C77)</f>
        <v>394.30408999999997</v>
      </c>
      <c r="D68" s="356">
        <f t="shared" si="10"/>
        <v>0</v>
      </c>
      <c r="E68" s="356">
        <f t="shared" si="10"/>
        <v>0</v>
      </c>
      <c r="F68" s="356">
        <f t="shared" si="10"/>
        <v>0</v>
      </c>
      <c r="G68" s="356">
        <f t="shared" si="10"/>
        <v>0</v>
      </c>
      <c r="H68" s="198" t="s">
        <v>14</v>
      </c>
    </row>
    <row r="69" spans="1:8" ht="12" customHeight="1" x14ac:dyDescent="0.25">
      <c r="A69" s="118" t="s">
        <v>15</v>
      </c>
      <c r="B69" s="51"/>
      <c r="C69" s="51">
        <v>333.65737999999999</v>
      </c>
      <c r="D69" s="51"/>
      <c r="E69" s="51"/>
      <c r="F69" s="51"/>
      <c r="G69" s="51"/>
      <c r="H69" s="119" t="s">
        <v>16</v>
      </c>
    </row>
    <row r="70" spans="1:8" ht="12" customHeight="1" x14ac:dyDescent="0.25">
      <c r="A70" s="116" t="s">
        <v>78</v>
      </c>
      <c r="B70" s="51"/>
      <c r="C70" s="51"/>
      <c r="D70" s="51"/>
      <c r="E70" s="51"/>
      <c r="F70" s="51"/>
      <c r="G70" s="51"/>
      <c r="H70" s="117" t="s">
        <v>17</v>
      </c>
    </row>
    <row r="71" spans="1:8" ht="12" customHeight="1" x14ac:dyDescent="0.25">
      <c r="A71" s="118" t="s">
        <v>18</v>
      </c>
      <c r="B71" s="51"/>
      <c r="C71" s="51"/>
      <c r="D71" s="51"/>
      <c r="E71" s="51"/>
      <c r="F71" s="51"/>
      <c r="G71" s="51"/>
      <c r="H71" s="119" t="s">
        <v>19</v>
      </c>
    </row>
    <row r="72" spans="1:8" ht="12" customHeight="1" x14ac:dyDescent="0.25">
      <c r="A72" s="118" t="s">
        <v>20</v>
      </c>
      <c r="B72" s="51"/>
      <c r="C72" s="51">
        <v>60.646709999999992</v>
      </c>
      <c r="D72" s="51"/>
      <c r="E72" s="51"/>
      <c r="F72" s="51"/>
      <c r="G72" s="51"/>
      <c r="H72" s="119" t="s">
        <v>21</v>
      </c>
    </row>
    <row r="73" spans="1:8" ht="12" customHeight="1" x14ac:dyDescent="0.25">
      <c r="A73" s="118" t="s">
        <v>22</v>
      </c>
      <c r="B73" s="51"/>
      <c r="C73" s="51"/>
      <c r="D73" s="51"/>
      <c r="E73" s="51"/>
      <c r="F73" s="51"/>
      <c r="G73" s="51"/>
      <c r="H73" s="119" t="s">
        <v>23</v>
      </c>
    </row>
    <row r="74" spans="1:8" ht="12" customHeight="1" x14ac:dyDescent="0.25">
      <c r="A74" s="118" t="s">
        <v>24</v>
      </c>
      <c r="B74" s="51"/>
      <c r="C74" s="51"/>
      <c r="D74" s="51"/>
      <c r="E74" s="51"/>
      <c r="F74" s="51"/>
      <c r="G74" s="51"/>
      <c r="H74" s="119" t="s">
        <v>25</v>
      </c>
    </row>
    <row r="75" spans="1:8" ht="12" customHeight="1" x14ac:dyDescent="0.25">
      <c r="A75" s="118" t="s">
        <v>26</v>
      </c>
      <c r="B75" s="51"/>
      <c r="C75" s="51"/>
      <c r="D75" s="51"/>
      <c r="E75" s="51"/>
      <c r="F75" s="51"/>
      <c r="G75" s="51"/>
      <c r="H75" s="119" t="s">
        <v>27</v>
      </c>
    </row>
    <row r="76" spans="1:8" ht="12" customHeight="1" x14ac:dyDescent="0.25">
      <c r="A76" s="118" t="s">
        <v>28</v>
      </c>
      <c r="B76" s="51"/>
      <c r="C76" s="51"/>
      <c r="D76" s="51"/>
      <c r="E76" s="51"/>
      <c r="F76" s="51"/>
      <c r="G76" s="51"/>
      <c r="H76" s="119" t="s">
        <v>29</v>
      </c>
    </row>
    <row r="77" spans="1:8" ht="12" customHeight="1" x14ac:dyDescent="0.25">
      <c r="A77" s="118" t="s">
        <v>73</v>
      </c>
      <c r="B77" s="51"/>
      <c r="C77" s="51"/>
      <c r="D77" s="51"/>
      <c r="E77" s="51"/>
      <c r="F77" s="51"/>
      <c r="G77" s="51"/>
      <c r="H77" s="119" t="s">
        <v>76</v>
      </c>
    </row>
    <row r="78" spans="1:8" ht="18" customHeight="1" x14ac:dyDescent="0.25">
      <c r="A78" s="160" t="s">
        <v>32</v>
      </c>
      <c r="B78" s="205">
        <f>SUM(B79:B87)</f>
        <v>0</v>
      </c>
      <c r="C78" s="145">
        <f t="shared" ref="C78:G78" si="11">SUM(C79:C87)</f>
        <v>0</v>
      </c>
      <c r="D78" s="145">
        <f t="shared" si="11"/>
        <v>0</v>
      </c>
      <c r="E78" s="145">
        <f t="shared" si="11"/>
        <v>545.23259999999993</v>
      </c>
      <c r="F78" s="145">
        <f t="shared" si="11"/>
        <v>0</v>
      </c>
      <c r="G78" s="145">
        <f t="shared" si="11"/>
        <v>0</v>
      </c>
      <c r="H78" s="198" t="s">
        <v>33</v>
      </c>
    </row>
    <row r="79" spans="1:8" ht="12" customHeight="1" x14ac:dyDescent="0.25">
      <c r="A79" s="118" t="s">
        <v>15</v>
      </c>
      <c r="B79" s="51"/>
      <c r="C79" s="51"/>
      <c r="D79" s="51"/>
      <c r="E79" s="51"/>
      <c r="F79" s="51"/>
      <c r="G79" s="51"/>
      <c r="H79" s="119" t="s">
        <v>16</v>
      </c>
    </row>
    <row r="80" spans="1:8" ht="12" customHeight="1" x14ac:dyDescent="0.25">
      <c r="A80" s="116" t="s">
        <v>78</v>
      </c>
      <c r="B80" s="51"/>
      <c r="C80" s="51"/>
      <c r="D80" s="51"/>
      <c r="E80" s="51"/>
      <c r="F80" s="51"/>
      <c r="G80" s="51"/>
      <c r="H80" s="117" t="s">
        <v>34</v>
      </c>
    </row>
    <row r="81" spans="1:8" ht="12" customHeight="1" x14ac:dyDescent="0.25">
      <c r="A81" s="118" t="s">
        <v>18</v>
      </c>
      <c r="B81" s="51"/>
      <c r="C81" s="51"/>
      <c r="D81" s="51"/>
      <c r="E81" s="51"/>
      <c r="F81" s="51"/>
      <c r="G81" s="51"/>
      <c r="H81" s="119" t="s">
        <v>19</v>
      </c>
    </row>
    <row r="82" spans="1:8" ht="12" customHeight="1" x14ac:dyDescent="0.25">
      <c r="A82" s="118" t="s">
        <v>20</v>
      </c>
      <c r="B82" s="51"/>
      <c r="C82" s="51"/>
      <c r="D82" s="51"/>
      <c r="E82" s="51"/>
      <c r="F82" s="51"/>
      <c r="G82" s="51"/>
      <c r="H82" s="119" t="s">
        <v>21</v>
      </c>
    </row>
    <row r="83" spans="1:8" ht="12" customHeight="1" x14ac:dyDescent="0.25">
      <c r="A83" s="118" t="s">
        <v>35</v>
      </c>
      <c r="B83" s="51"/>
      <c r="C83" s="51"/>
      <c r="D83" s="51"/>
      <c r="E83" s="51">
        <v>455.50619999999998</v>
      </c>
      <c r="F83" s="51"/>
      <c r="G83" s="51"/>
      <c r="H83" s="119" t="s">
        <v>23</v>
      </c>
    </row>
    <row r="84" spans="1:8" ht="12" customHeight="1" x14ac:dyDescent="0.25">
      <c r="A84" s="118" t="s">
        <v>24</v>
      </c>
      <c r="B84" s="51"/>
      <c r="C84" s="51"/>
      <c r="D84" s="51"/>
      <c r="E84" s="51"/>
      <c r="F84" s="51"/>
      <c r="G84" s="51"/>
      <c r="H84" s="119" t="s">
        <v>25</v>
      </c>
    </row>
    <row r="85" spans="1:8" ht="12" customHeight="1" x14ac:dyDescent="0.25">
      <c r="A85" s="118" t="s">
        <v>36</v>
      </c>
      <c r="B85" s="51"/>
      <c r="C85" s="51"/>
      <c r="D85" s="51"/>
      <c r="E85" s="51"/>
      <c r="F85" s="51"/>
      <c r="G85" s="51"/>
      <c r="H85" s="119" t="s">
        <v>27</v>
      </c>
    </row>
    <row r="86" spans="1:8" ht="12" customHeight="1" x14ac:dyDescent="0.25">
      <c r="A86" s="118" t="s">
        <v>28</v>
      </c>
      <c r="B86" s="51"/>
      <c r="C86" s="51"/>
      <c r="D86" s="51"/>
      <c r="E86" s="51"/>
      <c r="F86" s="51"/>
      <c r="G86" s="51"/>
      <c r="H86" s="119" t="s">
        <v>29</v>
      </c>
    </row>
    <row r="87" spans="1:8" ht="12" customHeight="1" x14ac:dyDescent="0.25">
      <c r="A87" s="118" t="s">
        <v>73</v>
      </c>
      <c r="B87" s="51"/>
      <c r="C87" s="51"/>
      <c r="D87" s="51"/>
      <c r="E87" s="51">
        <v>89.726399999999998</v>
      </c>
      <c r="F87" s="51"/>
      <c r="G87" s="51"/>
      <c r="H87" s="119" t="s">
        <v>76</v>
      </c>
    </row>
    <row r="88" spans="1:8" ht="14.1" customHeight="1" x14ac:dyDescent="0.25">
      <c r="A88" s="161" t="s">
        <v>37</v>
      </c>
      <c r="B88" s="205">
        <f>B89+B90+B91</f>
        <v>0</v>
      </c>
      <c r="C88" s="145">
        <f t="shared" ref="C88:G88" si="12">C89+C90+C91</f>
        <v>0</v>
      </c>
      <c r="D88" s="145">
        <f t="shared" si="12"/>
        <v>0</v>
      </c>
      <c r="E88" s="145">
        <f t="shared" si="12"/>
        <v>0</v>
      </c>
      <c r="F88" s="145">
        <f t="shared" si="12"/>
        <v>0</v>
      </c>
      <c r="G88" s="145">
        <f t="shared" si="12"/>
        <v>0</v>
      </c>
      <c r="H88" s="204" t="s">
        <v>38</v>
      </c>
    </row>
    <row r="89" spans="1:8" ht="12" customHeight="1" x14ac:dyDescent="0.25">
      <c r="A89" s="120" t="s">
        <v>41</v>
      </c>
      <c r="B89" s="51"/>
      <c r="C89" s="51"/>
      <c r="D89" s="51"/>
      <c r="E89" s="51"/>
      <c r="F89" s="51"/>
      <c r="G89" s="51"/>
      <c r="H89" s="121" t="s">
        <v>42</v>
      </c>
    </row>
    <row r="90" spans="1:8" ht="12" customHeight="1" x14ac:dyDescent="0.25">
      <c r="A90" s="118" t="s">
        <v>39</v>
      </c>
      <c r="B90" s="51"/>
      <c r="C90" s="51"/>
      <c r="D90" s="51"/>
      <c r="E90" s="51"/>
      <c r="F90" s="51"/>
      <c r="G90" s="51"/>
      <c r="H90" s="119" t="s">
        <v>40</v>
      </c>
    </row>
    <row r="91" spans="1:8" ht="12" customHeight="1" x14ac:dyDescent="0.25">
      <c r="A91" s="116" t="s">
        <v>43</v>
      </c>
      <c r="B91" s="51"/>
      <c r="C91" s="51"/>
      <c r="D91" s="51"/>
      <c r="E91" s="51"/>
      <c r="F91" s="51"/>
      <c r="G91" s="51"/>
      <c r="H91" s="117" t="s">
        <v>44</v>
      </c>
    </row>
    <row r="92" spans="1:8" ht="18" customHeight="1" x14ac:dyDescent="0.25">
      <c r="A92" s="162" t="s">
        <v>45</v>
      </c>
      <c r="B92" s="205">
        <f>SUM(B93:B101)</f>
        <v>0</v>
      </c>
      <c r="C92" s="145">
        <f t="shared" ref="C92:G92" si="13">SUM(C93:C101)</f>
        <v>55.703339999999997</v>
      </c>
      <c r="D92" s="145">
        <f t="shared" si="13"/>
        <v>0</v>
      </c>
      <c r="E92" s="145">
        <f t="shared" si="13"/>
        <v>0</v>
      </c>
      <c r="F92" s="145">
        <f t="shared" si="13"/>
        <v>0</v>
      </c>
      <c r="G92" s="145">
        <f t="shared" si="13"/>
        <v>0</v>
      </c>
      <c r="H92" s="204" t="s">
        <v>46</v>
      </c>
    </row>
    <row r="93" spans="1:8" ht="12" customHeight="1" x14ac:dyDescent="0.25">
      <c r="A93" s="118" t="s">
        <v>47</v>
      </c>
      <c r="B93" s="51"/>
      <c r="C93" s="51"/>
      <c r="D93" s="51"/>
      <c r="E93" s="51"/>
      <c r="F93" s="51"/>
      <c r="G93" s="51"/>
      <c r="H93" s="119" t="s">
        <v>48</v>
      </c>
    </row>
    <row r="94" spans="1:8" ht="12" customHeight="1" x14ac:dyDescent="0.25">
      <c r="A94" s="118" t="s">
        <v>15</v>
      </c>
      <c r="B94" s="51"/>
      <c r="C94" s="51"/>
      <c r="D94" s="51"/>
      <c r="E94" s="51"/>
      <c r="F94" s="51"/>
      <c r="G94" s="51"/>
      <c r="H94" s="119" t="s">
        <v>16</v>
      </c>
    </row>
    <row r="95" spans="1:8" ht="12" customHeight="1" x14ac:dyDescent="0.25">
      <c r="A95" s="116" t="s">
        <v>78</v>
      </c>
      <c r="B95" s="51"/>
      <c r="C95" s="51"/>
      <c r="D95" s="51"/>
      <c r="E95" s="51"/>
      <c r="F95" s="51"/>
      <c r="G95" s="51"/>
      <c r="H95" s="117" t="s">
        <v>17</v>
      </c>
    </row>
    <row r="96" spans="1:8" ht="12" customHeight="1" x14ac:dyDescent="0.25">
      <c r="A96" s="118" t="s">
        <v>18</v>
      </c>
      <c r="B96" s="51"/>
      <c r="C96" s="51"/>
      <c r="D96" s="51"/>
      <c r="E96" s="51"/>
      <c r="F96" s="51"/>
      <c r="G96" s="51"/>
      <c r="H96" s="119" t="s">
        <v>19</v>
      </c>
    </row>
    <row r="97" spans="1:8" ht="12" customHeight="1" x14ac:dyDescent="0.25">
      <c r="A97" s="118" t="s">
        <v>20</v>
      </c>
      <c r="B97" s="51"/>
      <c r="C97" s="51"/>
      <c r="D97" s="51"/>
      <c r="E97" s="51"/>
      <c r="F97" s="51"/>
      <c r="G97" s="51"/>
      <c r="H97" s="119" t="s">
        <v>21</v>
      </c>
    </row>
    <row r="98" spans="1:8" ht="12" customHeight="1" x14ac:dyDescent="0.25">
      <c r="A98" s="118" t="s">
        <v>35</v>
      </c>
      <c r="B98" s="51"/>
      <c r="C98" s="51">
        <v>55.703339999999997</v>
      </c>
      <c r="D98" s="51"/>
      <c r="E98" s="51"/>
      <c r="F98" s="51"/>
      <c r="G98" s="51"/>
      <c r="H98" s="119" t="s">
        <v>23</v>
      </c>
    </row>
    <row r="99" spans="1:8" ht="12" customHeight="1" x14ac:dyDescent="0.25">
      <c r="A99" s="118" t="s">
        <v>26</v>
      </c>
      <c r="B99" s="51"/>
      <c r="C99" s="51"/>
      <c r="D99" s="51"/>
      <c r="E99" s="51"/>
      <c r="F99" s="51"/>
      <c r="G99" s="51"/>
      <c r="H99" s="119" t="s">
        <v>27</v>
      </c>
    </row>
    <row r="100" spans="1:8" ht="12" customHeight="1" x14ac:dyDescent="0.25">
      <c r="A100" s="118" t="s">
        <v>28</v>
      </c>
      <c r="B100" s="51"/>
      <c r="C100" s="51"/>
      <c r="D100" s="51"/>
      <c r="E100" s="51"/>
      <c r="F100" s="51"/>
      <c r="G100" s="51"/>
      <c r="H100" s="119" t="s">
        <v>29</v>
      </c>
    </row>
    <row r="101" spans="1:8" ht="12" customHeight="1" x14ac:dyDescent="0.25">
      <c r="A101" s="118" t="s">
        <v>73</v>
      </c>
      <c r="B101" s="51"/>
      <c r="C101" s="51"/>
      <c r="D101" s="51"/>
      <c r="E101" s="51"/>
      <c r="F101" s="51"/>
      <c r="G101" s="51"/>
      <c r="H101" s="119" t="s">
        <v>76</v>
      </c>
    </row>
    <row r="102" spans="1:8" ht="14.1" customHeight="1" x14ac:dyDescent="0.25">
      <c r="A102" s="161" t="s">
        <v>49</v>
      </c>
      <c r="B102" s="145"/>
      <c r="C102" s="145"/>
      <c r="D102" s="145"/>
      <c r="E102" s="145"/>
      <c r="F102" s="145"/>
      <c r="G102" s="145"/>
      <c r="H102" s="209" t="s">
        <v>50</v>
      </c>
    </row>
    <row r="103" spans="1:8" ht="18" customHeight="1" x14ac:dyDescent="0.25">
      <c r="A103" s="331" t="s">
        <v>51</v>
      </c>
      <c r="B103" s="205">
        <f>B67-B68+B78+B88-B92-B102</f>
        <v>390.58294999999998</v>
      </c>
      <c r="C103" s="145">
        <f t="shared" ref="C103:G103" si="14">C67-C68+C78+C88-C92-C102</f>
        <v>508.20254999999986</v>
      </c>
      <c r="D103" s="145">
        <f t="shared" si="14"/>
        <v>468.73199999999986</v>
      </c>
      <c r="E103" s="145">
        <f t="shared" si="14"/>
        <v>321.39899999999989</v>
      </c>
      <c r="F103" s="145">
        <f t="shared" si="14"/>
        <v>27.014399999999998</v>
      </c>
      <c r="G103" s="145">
        <f t="shared" si="14"/>
        <v>112.32976000000002</v>
      </c>
      <c r="H103" s="204" t="s">
        <v>52</v>
      </c>
    </row>
    <row r="104" spans="1:8" ht="18" customHeight="1" x14ac:dyDescent="0.25">
      <c r="A104" s="161" t="s">
        <v>53</v>
      </c>
      <c r="B104" s="205">
        <f>B105+B107</f>
        <v>390.58294999999998</v>
      </c>
      <c r="C104" s="145">
        <f t="shared" ref="C104:G104" si="15">C105+C107</f>
        <v>508.20254999999986</v>
      </c>
      <c r="D104" s="145">
        <f t="shared" si="15"/>
        <v>468.73199999999997</v>
      </c>
      <c r="E104" s="145">
        <f t="shared" si="15"/>
        <v>321.399</v>
      </c>
      <c r="F104" s="145">
        <f t="shared" si="15"/>
        <v>27.014399999999998</v>
      </c>
      <c r="G104" s="145">
        <f t="shared" si="15"/>
        <v>112.77195999999999</v>
      </c>
      <c r="H104" s="209" t="s">
        <v>54</v>
      </c>
    </row>
    <row r="105" spans="1:8" ht="18" customHeight="1" x14ac:dyDescent="0.25">
      <c r="A105" s="162" t="s">
        <v>55</v>
      </c>
      <c r="B105" s="145"/>
      <c r="C105" s="145"/>
      <c r="D105" s="145">
        <v>468.73199999999997</v>
      </c>
      <c r="E105" s="145">
        <v>321.399</v>
      </c>
      <c r="F105" s="145">
        <v>27.014399999999998</v>
      </c>
      <c r="G105" s="145">
        <v>7.3412800000000002</v>
      </c>
      <c r="H105" s="204" t="s">
        <v>56</v>
      </c>
    </row>
    <row r="106" spans="1:8" ht="12" customHeight="1" x14ac:dyDescent="0.25">
      <c r="A106" s="163" t="s">
        <v>57</v>
      </c>
      <c r="B106" s="51"/>
      <c r="C106" s="51"/>
      <c r="D106" s="51"/>
      <c r="E106" s="51"/>
      <c r="F106" s="51"/>
      <c r="G106" s="51"/>
      <c r="H106" s="194" t="s">
        <v>58</v>
      </c>
    </row>
    <row r="107" spans="1:8" ht="18" customHeight="1" x14ac:dyDescent="0.25">
      <c r="A107" s="162" t="s">
        <v>59</v>
      </c>
      <c r="B107" s="205">
        <f>SUM(B108:B113)</f>
        <v>390.58294999999998</v>
      </c>
      <c r="C107" s="145">
        <f t="shared" ref="C107:G107" si="16">SUM(C108:C113)</f>
        <v>508.20254999999986</v>
      </c>
      <c r="D107" s="145">
        <f t="shared" si="16"/>
        <v>0</v>
      </c>
      <c r="E107" s="145">
        <f t="shared" si="16"/>
        <v>0</v>
      </c>
      <c r="F107" s="145">
        <f t="shared" si="16"/>
        <v>0</v>
      </c>
      <c r="G107" s="145">
        <f t="shared" si="16"/>
        <v>105.43068</v>
      </c>
      <c r="H107" s="204" t="s">
        <v>60</v>
      </c>
    </row>
    <row r="108" spans="1:8" ht="12" customHeight="1" x14ac:dyDescent="0.25">
      <c r="A108" s="118" t="s">
        <v>61</v>
      </c>
      <c r="B108" s="51">
        <v>106.94583999999999</v>
      </c>
      <c r="C108" s="51">
        <v>438.91498999999988</v>
      </c>
      <c r="D108" s="51"/>
      <c r="E108" s="51"/>
      <c r="F108" s="51"/>
      <c r="G108" s="51">
        <v>74.307000000000002</v>
      </c>
      <c r="H108" s="119" t="s">
        <v>62</v>
      </c>
    </row>
    <row r="109" spans="1:8" ht="12" customHeight="1" x14ac:dyDescent="0.25">
      <c r="A109" s="81" t="s">
        <v>63</v>
      </c>
      <c r="B109" s="51">
        <v>31.263719999999999</v>
      </c>
      <c r="C109" s="51"/>
      <c r="D109" s="51"/>
      <c r="E109" s="51"/>
      <c r="F109" s="51"/>
      <c r="G109" s="51"/>
      <c r="H109" s="83" t="s">
        <v>64</v>
      </c>
    </row>
    <row r="110" spans="1:8" ht="12" customHeight="1" x14ac:dyDescent="0.25">
      <c r="A110" s="81" t="s">
        <v>65</v>
      </c>
      <c r="B110" s="51"/>
      <c r="C110" s="51"/>
      <c r="D110" s="51"/>
      <c r="E110" s="51"/>
      <c r="F110" s="51"/>
      <c r="G110" s="51">
        <v>31.12368</v>
      </c>
      <c r="H110" s="83" t="s">
        <v>66</v>
      </c>
    </row>
    <row r="111" spans="1:8" ht="12" customHeight="1" x14ac:dyDescent="0.25">
      <c r="A111" s="81" t="s">
        <v>67</v>
      </c>
      <c r="B111" s="51">
        <v>64.919200000000004</v>
      </c>
      <c r="C111" s="51"/>
      <c r="D111" s="51"/>
      <c r="E111" s="51"/>
      <c r="F111" s="51"/>
      <c r="G111" s="51"/>
      <c r="H111" s="83" t="s">
        <v>68</v>
      </c>
    </row>
    <row r="112" spans="1:8" ht="12" customHeight="1" x14ac:dyDescent="0.25">
      <c r="A112" s="81" t="s">
        <v>69</v>
      </c>
      <c r="B112" s="51">
        <v>46.297640000000001</v>
      </c>
      <c r="C112" s="51"/>
      <c r="D112" s="51"/>
      <c r="E112" s="51"/>
      <c r="F112" s="51"/>
      <c r="G112" s="51"/>
      <c r="H112" s="83" t="s">
        <v>70</v>
      </c>
    </row>
    <row r="113" spans="1:8" ht="12" customHeight="1" x14ac:dyDescent="0.25">
      <c r="A113" s="81" t="s">
        <v>30</v>
      </c>
      <c r="B113" s="51">
        <v>141.15654999999998</v>
      </c>
      <c r="C113" s="51">
        <v>69.287559999999999</v>
      </c>
      <c r="D113" s="51"/>
      <c r="E113" s="51"/>
      <c r="F113" s="51"/>
      <c r="G113" s="51"/>
      <c r="H113" s="83" t="s">
        <v>31</v>
      </c>
    </row>
    <row r="114" spans="1:8" x14ac:dyDescent="0.25">
      <c r="A114" s="161" t="s">
        <v>71</v>
      </c>
      <c r="B114" s="145">
        <f>B103-B104</f>
        <v>0</v>
      </c>
      <c r="C114" s="145">
        <f t="shared" ref="C114:G114" si="17">C103-C104</f>
        <v>0</v>
      </c>
      <c r="D114" s="145">
        <f t="shared" si="17"/>
        <v>0</v>
      </c>
      <c r="E114" s="145">
        <f t="shared" si="17"/>
        <v>0</v>
      </c>
      <c r="F114" s="145">
        <f t="shared" si="17"/>
        <v>0</v>
      </c>
      <c r="G114" s="145">
        <f t="shared" si="17"/>
        <v>-0.44219999999997128</v>
      </c>
      <c r="H114" s="209" t="s">
        <v>72</v>
      </c>
    </row>
  </sheetData>
  <mergeCells count="2">
    <mergeCell ref="A2:H2"/>
    <mergeCell ref="A1:H1"/>
  </mergeCells>
  <pageMargins left="0.15748031496062992" right="0.15748031496062992" top="0.31496062992125984" bottom="0.31496062992125984" header="0.39370078740157483" footer="0.19685039370078741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="120" zoomScaleNormal="120" workbookViewId="0">
      <selection activeCell="K10" sqref="K10:K11"/>
    </sheetView>
  </sheetViews>
  <sheetFormatPr defaultRowHeight="15" x14ac:dyDescent="0.25"/>
  <cols>
    <col min="1" max="1" width="32.7109375" customWidth="1"/>
    <col min="2" max="3" width="10.7109375" customWidth="1"/>
    <col min="4" max="4" width="32.7109375" customWidth="1"/>
  </cols>
  <sheetData>
    <row r="1" spans="1:4" x14ac:dyDescent="0.25">
      <c r="A1" s="446" t="s">
        <v>282</v>
      </c>
      <c r="B1" s="446"/>
      <c r="C1" s="446"/>
      <c r="D1" s="446"/>
    </row>
    <row r="2" spans="1:4" x14ac:dyDescent="0.25">
      <c r="A2" s="446" t="s">
        <v>301</v>
      </c>
      <c r="B2" s="446"/>
      <c r="C2" s="446"/>
      <c r="D2" s="446"/>
    </row>
    <row r="3" spans="1:4" ht="12.75" customHeight="1" x14ac:dyDescent="0.25">
      <c r="A3" s="37" t="s">
        <v>298</v>
      </c>
      <c r="B3" s="37"/>
      <c r="C3" s="37"/>
      <c r="D3" s="39" t="s">
        <v>0</v>
      </c>
    </row>
    <row r="4" spans="1:4" ht="24" customHeight="1" x14ac:dyDescent="0.25">
      <c r="A4" s="448"/>
      <c r="B4" s="42" t="s">
        <v>109</v>
      </c>
      <c r="C4" s="42" t="s">
        <v>109</v>
      </c>
      <c r="D4" s="450"/>
    </row>
    <row r="5" spans="1:4" ht="15" customHeight="1" x14ac:dyDescent="0.25">
      <c r="A5" s="449"/>
      <c r="B5" s="357" t="s">
        <v>110</v>
      </c>
      <c r="C5" s="357" t="s">
        <v>82</v>
      </c>
      <c r="D5" s="451"/>
    </row>
    <row r="6" spans="1:4" ht="12" customHeight="1" x14ac:dyDescent="0.25">
      <c r="A6" s="113" t="s">
        <v>1</v>
      </c>
      <c r="B6" s="318">
        <v>3687</v>
      </c>
      <c r="C6" s="12">
        <v>91.238501999999997</v>
      </c>
      <c r="D6" s="115" t="s">
        <v>2</v>
      </c>
    </row>
    <row r="7" spans="1:4" ht="12" customHeight="1" x14ac:dyDescent="0.25">
      <c r="A7" s="113" t="s">
        <v>3</v>
      </c>
      <c r="B7" s="28"/>
      <c r="C7" s="358"/>
      <c r="D7" s="193" t="s">
        <v>4</v>
      </c>
    </row>
    <row r="8" spans="1:4" ht="12" customHeight="1" x14ac:dyDescent="0.25">
      <c r="A8" s="113" t="s">
        <v>5</v>
      </c>
      <c r="B8" s="28"/>
      <c r="C8" s="359"/>
      <c r="D8" s="193" t="s">
        <v>6</v>
      </c>
    </row>
    <row r="9" spans="1:4" ht="12" customHeight="1" x14ac:dyDescent="0.25">
      <c r="A9" s="113" t="s">
        <v>7</v>
      </c>
      <c r="B9" s="28"/>
      <c r="C9" s="358"/>
      <c r="D9" s="115" t="s">
        <v>8</v>
      </c>
    </row>
    <row r="10" spans="1:4" ht="12" customHeight="1" x14ac:dyDescent="0.25">
      <c r="A10" s="113" t="s">
        <v>9</v>
      </c>
      <c r="B10" s="28"/>
      <c r="C10" s="358"/>
      <c r="D10" s="115" t="s">
        <v>10</v>
      </c>
    </row>
    <row r="11" spans="1:4" ht="18.75" customHeight="1" x14ac:dyDescent="0.25">
      <c r="A11" s="160" t="s">
        <v>11</v>
      </c>
      <c r="B11" s="319">
        <f>B6+B7-B8+B9-B10</f>
        <v>3687</v>
      </c>
      <c r="C11" s="156">
        <f>C6+C7-C8+C9-C10</f>
        <v>91.238501999999997</v>
      </c>
      <c r="D11" s="198" t="s">
        <v>12</v>
      </c>
    </row>
    <row r="12" spans="1:4" ht="18" customHeight="1" x14ac:dyDescent="0.25">
      <c r="A12" s="160" t="s">
        <v>13</v>
      </c>
      <c r="B12" s="319">
        <f>SUM(B13:B21)</f>
        <v>1833</v>
      </c>
      <c r="C12" s="156">
        <f>SUM(C13:C21)</f>
        <v>45.359417999999998</v>
      </c>
      <c r="D12" s="198" t="s">
        <v>14</v>
      </c>
    </row>
    <row r="13" spans="1:4" ht="12" customHeight="1" x14ac:dyDescent="0.25">
      <c r="A13" s="118" t="s">
        <v>15</v>
      </c>
      <c r="B13" s="31"/>
      <c r="C13" s="360"/>
      <c r="D13" s="119" t="s">
        <v>16</v>
      </c>
    </row>
    <row r="14" spans="1:4" ht="12" customHeight="1" x14ac:dyDescent="0.25">
      <c r="A14" s="120" t="s">
        <v>78</v>
      </c>
      <c r="B14" s="32"/>
      <c r="C14" s="361"/>
      <c r="D14" s="121" t="s">
        <v>89</v>
      </c>
    </row>
    <row r="15" spans="1:4" ht="12" customHeight="1" x14ac:dyDescent="0.25">
      <c r="A15" s="118" t="s">
        <v>18</v>
      </c>
      <c r="B15" s="366">
        <v>1833</v>
      </c>
      <c r="C15" s="360">
        <v>45.359417999999998</v>
      </c>
      <c r="D15" s="119" t="s">
        <v>19</v>
      </c>
    </row>
    <row r="16" spans="1:4" ht="12" customHeight="1" x14ac:dyDescent="0.25">
      <c r="A16" s="118" t="s">
        <v>20</v>
      </c>
      <c r="B16" s="31"/>
      <c r="C16" s="362"/>
      <c r="D16" s="119" t="s">
        <v>21</v>
      </c>
    </row>
    <row r="17" spans="1:4" ht="12" customHeight="1" x14ac:dyDescent="0.25">
      <c r="A17" s="118" t="s">
        <v>22</v>
      </c>
      <c r="B17" s="31"/>
      <c r="C17" s="363"/>
      <c r="D17" s="119" t="s">
        <v>23</v>
      </c>
    </row>
    <row r="18" spans="1:4" ht="12" customHeight="1" x14ac:dyDescent="0.25">
      <c r="A18" s="118" t="s">
        <v>24</v>
      </c>
      <c r="B18" s="31"/>
      <c r="C18" s="363"/>
      <c r="D18" s="119" t="s">
        <v>25</v>
      </c>
    </row>
    <row r="19" spans="1:4" ht="12" customHeight="1" x14ac:dyDescent="0.25">
      <c r="A19" s="118" t="s">
        <v>26</v>
      </c>
      <c r="B19" s="31"/>
      <c r="C19" s="363"/>
      <c r="D19" s="119" t="s">
        <v>27</v>
      </c>
    </row>
    <row r="20" spans="1:4" ht="12" customHeight="1" x14ac:dyDescent="0.25">
      <c r="A20" s="118" t="s">
        <v>28</v>
      </c>
      <c r="B20" s="31"/>
      <c r="C20" s="363"/>
      <c r="D20" s="119" t="s">
        <v>29</v>
      </c>
    </row>
    <row r="21" spans="1:4" ht="12" customHeight="1" x14ac:dyDescent="0.25">
      <c r="A21" s="118" t="s">
        <v>75</v>
      </c>
      <c r="B21" s="31"/>
      <c r="C21" s="363"/>
      <c r="D21" s="119" t="s">
        <v>76</v>
      </c>
    </row>
    <row r="22" spans="1:4" ht="18" customHeight="1" x14ac:dyDescent="0.25">
      <c r="A22" s="160" t="s">
        <v>32</v>
      </c>
      <c r="B22" s="320">
        <f>SUM(B23:B31)</f>
        <v>0</v>
      </c>
      <c r="C22" s="364">
        <f>SUM(C23:C31)</f>
        <v>0</v>
      </c>
      <c r="D22" s="198" t="s">
        <v>33</v>
      </c>
    </row>
    <row r="23" spans="1:4" ht="12" customHeight="1" x14ac:dyDescent="0.25">
      <c r="A23" s="118" t="s">
        <v>15</v>
      </c>
      <c r="B23" s="31"/>
      <c r="C23" s="363"/>
      <c r="D23" s="119" t="s">
        <v>16</v>
      </c>
    </row>
    <row r="24" spans="1:4" ht="12" customHeight="1" x14ac:dyDescent="0.25">
      <c r="A24" s="120" t="s">
        <v>78</v>
      </c>
      <c r="B24" s="32"/>
      <c r="C24" s="363"/>
      <c r="D24" s="121" t="s">
        <v>89</v>
      </c>
    </row>
    <row r="25" spans="1:4" ht="12" customHeight="1" x14ac:dyDescent="0.25">
      <c r="A25" s="118" t="s">
        <v>18</v>
      </c>
      <c r="B25" s="31"/>
      <c r="C25" s="363"/>
      <c r="D25" s="119" t="s">
        <v>19</v>
      </c>
    </row>
    <row r="26" spans="1:4" ht="12" customHeight="1" x14ac:dyDescent="0.25">
      <c r="A26" s="118" t="s">
        <v>20</v>
      </c>
      <c r="B26" s="31"/>
      <c r="C26" s="363"/>
      <c r="D26" s="119" t="s">
        <v>21</v>
      </c>
    </row>
    <row r="27" spans="1:4" ht="12" customHeight="1" x14ac:dyDescent="0.25">
      <c r="A27" s="118" t="s">
        <v>35</v>
      </c>
      <c r="B27" s="31"/>
      <c r="C27" s="363"/>
      <c r="D27" s="119" t="s">
        <v>23</v>
      </c>
    </row>
    <row r="28" spans="1:4" ht="12" customHeight="1" x14ac:dyDescent="0.25">
      <c r="A28" s="118" t="s">
        <v>24</v>
      </c>
      <c r="B28" s="31"/>
      <c r="C28" s="363"/>
      <c r="D28" s="119" t="s">
        <v>25</v>
      </c>
    </row>
    <row r="29" spans="1:4" ht="12" customHeight="1" x14ac:dyDescent="0.25">
      <c r="A29" s="118" t="s">
        <v>36</v>
      </c>
      <c r="B29" s="31"/>
      <c r="C29" s="363"/>
      <c r="D29" s="119" t="s">
        <v>27</v>
      </c>
    </row>
    <row r="30" spans="1:4" ht="12" customHeight="1" x14ac:dyDescent="0.25">
      <c r="A30" s="118" t="s">
        <v>28</v>
      </c>
      <c r="B30" s="31"/>
      <c r="C30" s="363"/>
      <c r="D30" s="119" t="s">
        <v>29</v>
      </c>
    </row>
    <row r="31" spans="1:4" ht="12" customHeight="1" x14ac:dyDescent="0.25">
      <c r="A31" s="118" t="s">
        <v>75</v>
      </c>
      <c r="B31" s="31"/>
      <c r="C31" s="363"/>
      <c r="D31" s="119" t="s">
        <v>76</v>
      </c>
    </row>
    <row r="32" spans="1:4" ht="15" customHeight="1" x14ac:dyDescent="0.25">
      <c r="A32" s="161" t="s">
        <v>37</v>
      </c>
      <c r="B32" s="320">
        <f>B33+B34+B35</f>
        <v>0</v>
      </c>
      <c r="C32" s="364">
        <f>C33+C34+C35</f>
        <v>0</v>
      </c>
      <c r="D32" s="204" t="s">
        <v>38</v>
      </c>
    </row>
    <row r="33" spans="1:4" ht="12" customHeight="1" x14ac:dyDescent="0.25">
      <c r="A33" s="120" t="s">
        <v>41</v>
      </c>
      <c r="B33" s="32"/>
      <c r="C33" s="363"/>
      <c r="D33" s="121" t="s">
        <v>42</v>
      </c>
    </row>
    <row r="34" spans="1:4" ht="12" customHeight="1" x14ac:dyDescent="0.25">
      <c r="A34" s="118" t="s">
        <v>39</v>
      </c>
      <c r="B34" s="31"/>
      <c r="C34" s="363"/>
      <c r="D34" s="119" t="s">
        <v>40</v>
      </c>
    </row>
    <row r="35" spans="1:4" ht="12" customHeight="1" x14ac:dyDescent="0.25">
      <c r="A35" s="120" t="s">
        <v>43</v>
      </c>
      <c r="B35" s="32"/>
      <c r="C35" s="363"/>
      <c r="D35" s="121" t="s">
        <v>44</v>
      </c>
    </row>
    <row r="36" spans="1:4" ht="20.100000000000001" customHeight="1" x14ac:dyDescent="0.25">
      <c r="A36" s="162" t="s">
        <v>45</v>
      </c>
      <c r="B36" s="337">
        <f>SUM(B37:B45)</f>
        <v>0</v>
      </c>
      <c r="C36" s="156">
        <f>SUM(C37:C45)</f>
        <v>0</v>
      </c>
      <c r="D36" s="204" t="s">
        <v>46</v>
      </c>
    </row>
    <row r="37" spans="1:4" ht="12" customHeight="1" x14ac:dyDescent="0.25">
      <c r="A37" s="118" t="s">
        <v>47</v>
      </c>
      <c r="B37" s="31"/>
      <c r="C37" s="363"/>
      <c r="D37" s="119" t="s">
        <v>48</v>
      </c>
    </row>
    <row r="38" spans="1:4" ht="12" customHeight="1" x14ac:dyDescent="0.25">
      <c r="A38" s="118" t="s">
        <v>15</v>
      </c>
      <c r="B38" s="31"/>
      <c r="C38" s="363"/>
      <c r="D38" s="119" t="s">
        <v>16</v>
      </c>
    </row>
    <row r="39" spans="1:4" ht="12" customHeight="1" x14ac:dyDescent="0.25">
      <c r="A39" s="120" t="s">
        <v>78</v>
      </c>
      <c r="B39" s="32"/>
      <c r="C39" s="363"/>
      <c r="D39" s="121" t="s">
        <v>89</v>
      </c>
    </row>
    <row r="40" spans="1:4" ht="12" customHeight="1" x14ac:dyDescent="0.25">
      <c r="A40" s="118" t="s">
        <v>18</v>
      </c>
      <c r="B40" s="31"/>
      <c r="C40" s="363"/>
      <c r="D40" s="119" t="s">
        <v>19</v>
      </c>
    </row>
    <row r="41" spans="1:4" ht="12" customHeight="1" x14ac:dyDescent="0.25">
      <c r="A41" s="118" t="s">
        <v>20</v>
      </c>
      <c r="B41" s="31"/>
      <c r="C41" s="363"/>
      <c r="D41" s="119" t="s">
        <v>21</v>
      </c>
    </row>
    <row r="42" spans="1:4" ht="12" customHeight="1" x14ac:dyDescent="0.25">
      <c r="A42" s="118" t="s">
        <v>35</v>
      </c>
      <c r="B42" s="31"/>
      <c r="C42" s="363"/>
      <c r="D42" s="119" t="s">
        <v>23</v>
      </c>
    </row>
    <row r="43" spans="1:4" ht="12" customHeight="1" x14ac:dyDescent="0.25">
      <c r="A43" s="118" t="s">
        <v>26</v>
      </c>
      <c r="B43" s="31"/>
      <c r="C43" s="363"/>
      <c r="D43" s="119" t="s">
        <v>27</v>
      </c>
    </row>
    <row r="44" spans="1:4" ht="12" customHeight="1" x14ac:dyDescent="0.25">
      <c r="A44" s="118" t="s">
        <v>28</v>
      </c>
      <c r="B44" s="31"/>
      <c r="C44" s="363"/>
      <c r="D44" s="119" t="s">
        <v>29</v>
      </c>
    </row>
    <row r="45" spans="1:4" ht="12" customHeight="1" x14ac:dyDescent="0.25">
      <c r="A45" s="118" t="s">
        <v>75</v>
      </c>
      <c r="B45" s="31"/>
      <c r="C45" s="363"/>
      <c r="D45" s="119" t="s">
        <v>76</v>
      </c>
    </row>
    <row r="46" spans="1:4" x14ac:dyDescent="0.25">
      <c r="A46" s="161" t="s">
        <v>49</v>
      </c>
      <c r="B46" s="206"/>
      <c r="C46" s="364"/>
      <c r="D46" s="209" t="s">
        <v>50</v>
      </c>
    </row>
    <row r="47" spans="1:4" ht="18.75" customHeight="1" x14ac:dyDescent="0.25">
      <c r="A47" s="162" t="s">
        <v>51</v>
      </c>
      <c r="B47" s="337">
        <f>B11-B12+B22+B32-B36-B46</f>
        <v>1854</v>
      </c>
      <c r="C47" s="156">
        <f>C11-C12+C22+C32-C36-C46</f>
        <v>45.879083999999999</v>
      </c>
      <c r="D47" s="204" t="s">
        <v>52</v>
      </c>
    </row>
    <row r="48" spans="1:4" x14ac:dyDescent="0.25">
      <c r="A48" s="161" t="s">
        <v>53</v>
      </c>
      <c r="B48" s="320">
        <f>B49+B51</f>
        <v>1854</v>
      </c>
      <c r="C48" s="157">
        <f>C49+C51</f>
        <v>45.879083999999999</v>
      </c>
      <c r="D48" s="209" t="s">
        <v>54</v>
      </c>
    </row>
    <row r="49" spans="1:4" ht="18" customHeight="1" x14ac:dyDescent="0.25">
      <c r="A49" s="162" t="s">
        <v>55</v>
      </c>
      <c r="B49" s="210"/>
      <c r="C49" s="156"/>
      <c r="D49" s="204" t="s">
        <v>56</v>
      </c>
    </row>
    <row r="50" spans="1:4" ht="11.25" customHeight="1" x14ac:dyDescent="0.25">
      <c r="A50" s="163" t="s">
        <v>57</v>
      </c>
      <c r="B50" s="35"/>
      <c r="C50" s="317"/>
      <c r="D50" s="194" t="s">
        <v>58</v>
      </c>
    </row>
    <row r="51" spans="1:4" ht="18.75" customHeight="1" x14ac:dyDescent="0.25">
      <c r="A51" s="162" t="s">
        <v>59</v>
      </c>
      <c r="B51" s="319">
        <f>SUM(B52:B57)</f>
        <v>1854</v>
      </c>
      <c r="C51" s="156">
        <f>SUM(C52:C57)</f>
        <v>45.879083999999999</v>
      </c>
      <c r="D51" s="204" t="s">
        <v>60</v>
      </c>
    </row>
    <row r="52" spans="1:4" ht="12" customHeight="1" x14ac:dyDescent="0.25">
      <c r="A52" s="118" t="s">
        <v>61</v>
      </c>
      <c r="B52" s="367">
        <v>1854</v>
      </c>
      <c r="C52" s="361">
        <v>45.879083999999999</v>
      </c>
      <c r="D52" s="119" t="s">
        <v>62</v>
      </c>
    </row>
    <row r="53" spans="1:4" ht="12" customHeight="1" x14ac:dyDescent="0.25">
      <c r="A53" s="81" t="s">
        <v>63</v>
      </c>
      <c r="B53" s="36"/>
      <c r="C53" s="361"/>
      <c r="D53" s="83" t="s">
        <v>64</v>
      </c>
    </row>
    <row r="54" spans="1:4" ht="12" customHeight="1" x14ac:dyDescent="0.25">
      <c r="A54" s="81" t="s">
        <v>65</v>
      </c>
      <c r="B54" s="36"/>
      <c r="C54" s="361"/>
      <c r="D54" s="83" t="s">
        <v>66</v>
      </c>
    </row>
    <row r="55" spans="1:4" ht="12" customHeight="1" x14ac:dyDescent="0.25">
      <c r="A55" s="81" t="s">
        <v>67</v>
      </c>
      <c r="B55" s="36"/>
      <c r="C55" s="361"/>
      <c r="D55" s="83" t="s">
        <v>68</v>
      </c>
    </row>
    <row r="56" spans="1:4" ht="12" customHeight="1" x14ac:dyDescent="0.25">
      <c r="A56" s="81" t="s">
        <v>69</v>
      </c>
      <c r="B56" s="36"/>
      <c r="C56" s="361"/>
      <c r="D56" s="83" t="s">
        <v>70</v>
      </c>
    </row>
    <row r="57" spans="1:4" ht="12" customHeight="1" x14ac:dyDescent="0.25">
      <c r="A57" s="81" t="s">
        <v>30</v>
      </c>
      <c r="B57" s="36"/>
      <c r="C57" s="361"/>
      <c r="D57" s="83" t="s">
        <v>31</v>
      </c>
    </row>
    <row r="58" spans="1:4" x14ac:dyDescent="0.25">
      <c r="A58" s="161" t="s">
        <v>71</v>
      </c>
      <c r="B58" s="368">
        <f>B47-B48</f>
        <v>0</v>
      </c>
      <c r="C58" s="365">
        <f>C47-C48</f>
        <v>0</v>
      </c>
      <c r="D58" s="209" t="s">
        <v>72</v>
      </c>
    </row>
  </sheetData>
  <mergeCells count="4">
    <mergeCell ref="A4:A5"/>
    <mergeCell ref="D4:D5"/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Садржај</vt:lpstr>
      <vt:lpstr>1.1</vt:lpstr>
      <vt:lpstr>1.2</vt:lpstr>
      <vt:lpstr>1.3</vt:lpstr>
      <vt:lpstr>1.4</vt:lpstr>
      <vt:lpstr>1.5</vt:lpstr>
      <vt:lpstr>1.6</vt:lpstr>
      <vt:lpstr>1.6a</vt:lpstr>
      <vt:lpstr>1.7</vt:lpstr>
      <vt:lpstr>2.1</vt:lpstr>
      <vt:lpstr>2.2</vt:lpstr>
      <vt:lpstr>2.3</vt:lpstr>
      <vt:lpstr>2.4</vt:lpstr>
      <vt:lpstr>2.5</vt:lpstr>
      <vt:lpstr>2.6</vt:lpstr>
      <vt:lpstr>3.1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РЗС РС</cp:lastModifiedBy>
  <cp:lastPrinted>2021-12-16T12:46:09Z</cp:lastPrinted>
  <dcterms:created xsi:type="dcterms:W3CDTF">2017-01-03T12:29:10Z</dcterms:created>
  <dcterms:modified xsi:type="dcterms:W3CDTF">2023-12-25T10:49:14Z</dcterms:modified>
</cp:coreProperties>
</file>