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X:\Energetika\"/>
    </mc:Choice>
  </mc:AlternateContent>
  <xr:revisionPtr revIDLastSave="0" documentId="13_ncr:1_{DB47CBA1-E15B-4A94-9620-615780AE585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Садржај" sheetId="28" r:id="rId1"/>
    <sheet name="1.1" sheetId="27" r:id="rId2"/>
    <sheet name="1.2" sheetId="18" r:id="rId3"/>
    <sheet name="1.3" sheetId="21" r:id="rId4"/>
    <sheet name="1.4" sheetId="22" r:id="rId5"/>
    <sheet name="1.5" sheetId="23" r:id="rId6"/>
    <sheet name="1.6" sheetId="24" r:id="rId7"/>
    <sheet name="1.6a" sheetId="25" r:id="rId8"/>
    <sheet name="1.7" sheetId="26" r:id="rId9"/>
    <sheet name="2.1" sheetId="5" r:id="rId10"/>
    <sheet name="2.2" sheetId="4" r:id="rId11"/>
    <sheet name="2.3" sheetId="6" r:id="rId12"/>
    <sheet name="2.4" sheetId="7" r:id="rId13"/>
    <sheet name="2.5" sheetId="8" r:id="rId14"/>
    <sheet name="2.6" sheetId="9" r:id="rId15"/>
    <sheet name="3.1" sheetId="10" r:id="rId1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51" i="9" l="1"/>
  <c r="H48" i="9" s="1"/>
  <c r="H36" i="9"/>
  <c r="H32" i="9"/>
  <c r="H22" i="9"/>
  <c r="H12" i="9"/>
  <c r="H11" i="9"/>
  <c r="N51" i="8"/>
  <c r="N48" i="8" s="1"/>
  <c r="N36" i="8"/>
  <c r="N32" i="8"/>
  <c r="N22" i="8"/>
  <c r="N12" i="8"/>
  <c r="N11" i="8"/>
  <c r="R51" i="7"/>
  <c r="R48" i="7" s="1"/>
  <c r="R36" i="7"/>
  <c r="R32" i="7"/>
  <c r="R22" i="7"/>
  <c r="R12" i="7"/>
  <c r="R47" i="7" s="1"/>
  <c r="R58" i="7" s="1"/>
  <c r="R11" i="7"/>
  <c r="P51" i="6"/>
  <c r="P48" i="6" s="1"/>
  <c r="P36" i="6"/>
  <c r="P32" i="6"/>
  <c r="P22" i="6"/>
  <c r="P12" i="6"/>
  <c r="P11" i="6"/>
  <c r="Q51" i="4"/>
  <c r="Q48" i="4" s="1"/>
  <c r="Q36" i="4"/>
  <c r="Q32" i="4"/>
  <c r="Q22" i="4"/>
  <c r="Q12" i="4"/>
  <c r="Q11" i="4"/>
  <c r="Q47" i="4" s="1"/>
  <c r="S51" i="5"/>
  <c r="S48" i="5"/>
  <c r="S36" i="5"/>
  <c r="S32" i="5"/>
  <c r="S22" i="5"/>
  <c r="S12" i="5"/>
  <c r="S11" i="5"/>
  <c r="H47" i="9" l="1"/>
  <c r="H58" i="9" s="1"/>
  <c r="Q58" i="4"/>
  <c r="N47" i="8"/>
  <c r="N58" i="8" s="1"/>
  <c r="S47" i="5"/>
  <c r="S58" i="5" s="1"/>
  <c r="P47" i="6"/>
  <c r="P58" i="6" s="1"/>
  <c r="G51" i="9" l="1"/>
  <c r="G48" i="9" s="1"/>
  <c r="G36" i="9"/>
  <c r="G32" i="9"/>
  <c r="G22" i="9"/>
  <c r="G12" i="9"/>
  <c r="G11" i="9"/>
  <c r="M51" i="8"/>
  <c r="M48" i="8" s="1"/>
  <c r="M36" i="8"/>
  <c r="M32" i="8"/>
  <c r="M22" i="8"/>
  <c r="M12" i="8"/>
  <c r="M11" i="8"/>
  <c r="Q51" i="7"/>
  <c r="Q48" i="7" s="1"/>
  <c r="Q36" i="7"/>
  <c r="Q32" i="7"/>
  <c r="Q22" i="7"/>
  <c r="Q12" i="7"/>
  <c r="Q11" i="7"/>
  <c r="O51" i="6"/>
  <c r="O48" i="6" s="1"/>
  <c r="O36" i="6"/>
  <c r="O32" i="6"/>
  <c r="O22" i="6"/>
  <c r="O12" i="6"/>
  <c r="O11" i="6"/>
  <c r="P51" i="4"/>
  <c r="P48" i="4" s="1"/>
  <c r="P36" i="4"/>
  <c r="P32" i="4"/>
  <c r="P22" i="4"/>
  <c r="P12" i="4"/>
  <c r="P11" i="4"/>
  <c r="T51" i="5"/>
  <c r="T48" i="5" s="1"/>
  <c r="T36" i="5"/>
  <c r="T32" i="5"/>
  <c r="T22" i="5"/>
  <c r="T12" i="5"/>
  <c r="T11" i="5"/>
  <c r="M47" i="8" l="1"/>
  <c r="M58" i="8" s="1"/>
  <c r="O47" i="6"/>
  <c r="O58" i="6" s="1"/>
  <c r="P47" i="4"/>
  <c r="P58" i="4" s="1"/>
  <c r="G47" i="9"/>
  <c r="G58" i="9" s="1"/>
  <c r="Q47" i="7"/>
  <c r="T47" i="5"/>
  <c r="T58" i="5" s="1"/>
  <c r="B51" i="7" l="1"/>
  <c r="B48" i="7" s="1"/>
  <c r="C51" i="7"/>
  <c r="C48" i="7" s="1"/>
  <c r="D51" i="7"/>
  <c r="D48" i="7" s="1"/>
  <c r="E51" i="7"/>
  <c r="E48" i="7" s="1"/>
  <c r="F51" i="7"/>
  <c r="F48" i="7" s="1"/>
  <c r="B36" i="7"/>
  <c r="C36" i="7"/>
  <c r="D36" i="7"/>
  <c r="E36" i="7"/>
  <c r="F36" i="7"/>
  <c r="B32" i="7"/>
  <c r="C32" i="7"/>
  <c r="D32" i="7"/>
  <c r="E32" i="7"/>
  <c r="F32" i="7"/>
  <c r="B22" i="7"/>
  <c r="C22" i="7"/>
  <c r="D22" i="7"/>
  <c r="E22" i="7"/>
  <c r="F22" i="7"/>
  <c r="B11" i="7"/>
  <c r="C11" i="7"/>
  <c r="D11" i="7"/>
  <c r="E11" i="7"/>
  <c r="F11" i="7"/>
  <c r="B12" i="7"/>
  <c r="C12" i="7"/>
  <c r="D12" i="7"/>
  <c r="E12" i="7"/>
  <c r="F12" i="7"/>
  <c r="B51" i="6"/>
  <c r="B48" i="6" s="1"/>
  <c r="C51" i="6"/>
  <c r="C48" i="6" s="1"/>
  <c r="D51" i="6"/>
  <c r="D48" i="6" s="1"/>
  <c r="B36" i="6"/>
  <c r="C36" i="6"/>
  <c r="D36" i="6"/>
  <c r="B32" i="6"/>
  <c r="C32" i="6"/>
  <c r="D32" i="6"/>
  <c r="B22" i="6"/>
  <c r="C22" i="6"/>
  <c r="D22" i="6"/>
  <c r="B11" i="6"/>
  <c r="C11" i="6"/>
  <c r="D11" i="6"/>
  <c r="B12" i="6"/>
  <c r="C12" i="6"/>
  <c r="D12" i="6"/>
  <c r="B51" i="4"/>
  <c r="B48" i="4" s="1"/>
  <c r="C51" i="4"/>
  <c r="C48" i="4" s="1"/>
  <c r="D51" i="4"/>
  <c r="D48" i="4" s="1"/>
  <c r="E51" i="4"/>
  <c r="E48" i="4" s="1"/>
  <c r="B36" i="4"/>
  <c r="C36" i="4"/>
  <c r="D36" i="4"/>
  <c r="E36" i="4"/>
  <c r="B32" i="4"/>
  <c r="C32" i="4"/>
  <c r="D32" i="4"/>
  <c r="E32" i="4"/>
  <c r="B22" i="4"/>
  <c r="C22" i="4"/>
  <c r="D22" i="4"/>
  <c r="E22" i="4"/>
  <c r="B11" i="4"/>
  <c r="C11" i="4"/>
  <c r="D11" i="4"/>
  <c r="E11" i="4"/>
  <c r="B12" i="4"/>
  <c r="C12" i="4"/>
  <c r="D12" i="4"/>
  <c r="E12" i="4"/>
  <c r="B51" i="5"/>
  <c r="B48" i="5" s="1"/>
  <c r="C51" i="5"/>
  <c r="C48" i="5" s="1"/>
  <c r="D51" i="5"/>
  <c r="D48" i="5" s="1"/>
  <c r="E51" i="5"/>
  <c r="E48" i="5" s="1"/>
  <c r="F51" i="5"/>
  <c r="F48" i="5" s="1"/>
  <c r="G51" i="5"/>
  <c r="G48" i="5" s="1"/>
  <c r="B36" i="5"/>
  <c r="C36" i="5"/>
  <c r="D36" i="5"/>
  <c r="E36" i="5"/>
  <c r="F36" i="5"/>
  <c r="G36" i="5"/>
  <c r="B32" i="5"/>
  <c r="C32" i="5"/>
  <c r="D32" i="5"/>
  <c r="E32" i="5"/>
  <c r="F32" i="5"/>
  <c r="G32" i="5"/>
  <c r="B22" i="5"/>
  <c r="C22" i="5"/>
  <c r="D22" i="5"/>
  <c r="E22" i="5"/>
  <c r="F22" i="5"/>
  <c r="G22" i="5"/>
  <c r="B11" i="5"/>
  <c r="C11" i="5"/>
  <c r="D11" i="5"/>
  <c r="E11" i="5"/>
  <c r="F11" i="5"/>
  <c r="G11" i="5"/>
  <c r="B12" i="5"/>
  <c r="C12" i="5"/>
  <c r="D12" i="5"/>
  <c r="E12" i="5"/>
  <c r="F12" i="5"/>
  <c r="G12" i="5"/>
  <c r="E47" i="7" l="1"/>
  <c r="C47" i="6"/>
  <c r="C58" i="6" s="1"/>
  <c r="C47" i="4"/>
  <c r="C58" i="4" s="1"/>
  <c r="E47" i="4"/>
  <c r="E58" i="4" s="1"/>
  <c r="D47" i="6"/>
  <c r="D58" i="6" s="1"/>
  <c r="F47" i="7"/>
  <c r="F58" i="7" s="1"/>
  <c r="D47" i="7"/>
  <c r="D58" i="7" s="1"/>
  <c r="B47" i="7"/>
  <c r="B58" i="7" s="1"/>
  <c r="C47" i="7"/>
  <c r="C58" i="7" s="1"/>
  <c r="B47" i="6"/>
  <c r="B58" i="6" s="1"/>
  <c r="E58" i="7"/>
  <c r="D47" i="4"/>
  <c r="D58" i="4" s="1"/>
  <c r="B47" i="4"/>
  <c r="B58" i="4" s="1"/>
  <c r="F47" i="5"/>
  <c r="F58" i="5" s="1"/>
  <c r="E47" i="5"/>
  <c r="E58" i="5" s="1"/>
  <c r="G47" i="5"/>
  <c r="G58" i="5" s="1"/>
  <c r="D47" i="5"/>
  <c r="D58" i="5" s="1"/>
  <c r="C47" i="5"/>
  <c r="C58" i="5" s="1"/>
  <c r="B47" i="5"/>
  <c r="B58" i="5" s="1"/>
  <c r="B51" i="8"/>
  <c r="B48" i="8" s="1"/>
  <c r="B36" i="8"/>
  <c r="B32" i="8"/>
  <c r="B22" i="8"/>
  <c r="B12" i="8"/>
  <c r="B11" i="8"/>
  <c r="G11" i="7"/>
  <c r="H11" i="7"/>
  <c r="I11" i="7"/>
  <c r="J11" i="7"/>
  <c r="K11" i="7"/>
  <c r="L11" i="7"/>
  <c r="M11" i="7"/>
  <c r="N11" i="7"/>
  <c r="O11" i="7"/>
  <c r="P11" i="7"/>
  <c r="S11" i="7"/>
  <c r="G12" i="7"/>
  <c r="H12" i="7"/>
  <c r="I12" i="7"/>
  <c r="J12" i="7"/>
  <c r="K12" i="7"/>
  <c r="L12" i="7"/>
  <c r="M12" i="7"/>
  <c r="N12" i="7"/>
  <c r="O12" i="7"/>
  <c r="P12" i="7"/>
  <c r="S12" i="7"/>
  <c r="G22" i="7"/>
  <c r="H22" i="7"/>
  <c r="I22" i="7"/>
  <c r="J22" i="7"/>
  <c r="K22" i="7"/>
  <c r="L22" i="7"/>
  <c r="M22" i="7"/>
  <c r="N22" i="7"/>
  <c r="O22" i="7"/>
  <c r="P22" i="7"/>
  <c r="S22" i="7"/>
  <c r="G32" i="7"/>
  <c r="H32" i="7"/>
  <c r="I32" i="7"/>
  <c r="J32" i="7"/>
  <c r="K32" i="7"/>
  <c r="L32" i="7"/>
  <c r="M32" i="7"/>
  <c r="N32" i="7"/>
  <c r="O32" i="7"/>
  <c r="P32" i="7"/>
  <c r="S32" i="7"/>
  <c r="G36" i="7"/>
  <c r="H36" i="7"/>
  <c r="I36" i="7"/>
  <c r="J36" i="7"/>
  <c r="K36" i="7"/>
  <c r="L36" i="7"/>
  <c r="M36" i="7"/>
  <c r="N36" i="7"/>
  <c r="O36" i="7"/>
  <c r="P36" i="7"/>
  <c r="S36" i="7"/>
  <c r="G51" i="7"/>
  <c r="G48" i="7" s="1"/>
  <c r="H51" i="7"/>
  <c r="H48" i="7" s="1"/>
  <c r="I51" i="7"/>
  <c r="I48" i="7" s="1"/>
  <c r="J51" i="7"/>
  <c r="J48" i="7" s="1"/>
  <c r="K51" i="7"/>
  <c r="K48" i="7" s="1"/>
  <c r="L51" i="7"/>
  <c r="L48" i="7" s="1"/>
  <c r="M51" i="7"/>
  <c r="M48" i="7" s="1"/>
  <c r="N51" i="7"/>
  <c r="N48" i="7" s="1"/>
  <c r="O51" i="7"/>
  <c r="O48" i="7" s="1"/>
  <c r="P51" i="7"/>
  <c r="P48" i="7" s="1"/>
  <c r="S51" i="7"/>
  <c r="S48" i="7" s="1"/>
  <c r="N47" i="7" l="1"/>
  <c r="B47" i="8"/>
  <c r="B58" i="8" s="1"/>
  <c r="S47" i="7"/>
  <c r="L47" i="7"/>
  <c r="O47" i="7"/>
  <c r="G47" i="7"/>
  <c r="G58" i="7" s="1"/>
  <c r="J47" i="7"/>
  <c r="M47" i="7"/>
  <c r="P47" i="7"/>
  <c r="H47" i="7"/>
  <c r="H58" i="7" s="1"/>
  <c r="K47" i="7"/>
  <c r="I47" i="7"/>
  <c r="G51" i="8"/>
  <c r="G48" i="8" s="1"/>
  <c r="F51" i="8"/>
  <c r="F48" i="8" s="1"/>
  <c r="E51" i="8"/>
  <c r="E48" i="8" s="1"/>
  <c r="D51" i="8"/>
  <c r="D48" i="8" s="1"/>
  <c r="C51" i="8"/>
  <c r="C48" i="8" s="1"/>
  <c r="G36" i="8"/>
  <c r="F36" i="8"/>
  <c r="E36" i="8"/>
  <c r="D36" i="8"/>
  <c r="C36" i="8"/>
  <c r="G32" i="8"/>
  <c r="F32" i="8"/>
  <c r="E32" i="8"/>
  <c r="D32" i="8"/>
  <c r="C32" i="8"/>
  <c r="G22" i="8"/>
  <c r="F22" i="8"/>
  <c r="E22" i="8"/>
  <c r="D22" i="8"/>
  <c r="C22" i="8"/>
  <c r="G12" i="8"/>
  <c r="F12" i="8"/>
  <c r="E12" i="8"/>
  <c r="D12" i="8"/>
  <c r="C12" i="8"/>
  <c r="G11" i="8"/>
  <c r="F11" i="8"/>
  <c r="E11" i="8"/>
  <c r="D11" i="8"/>
  <c r="C11" i="8"/>
  <c r="I51" i="6"/>
  <c r="I48" i="6" s="1"/>
  <c r="H51" i="6"/>
  <c r="H48" i="6" s="1"/>
  <c r="G51" i="6"/>
  <c r="G48" i="6" s="1"/>
  <c r="F51" i="6"/>
  <c r="F48" i="6" s="1"/>
  <c r="E51" i="6"/>
  <c r="E48" i="6" s="1"/>
  <c r="I36" i="6"/>
  <c r="H36" i="6"/>
  <c r="G36" i="6"/>
  <c r="F36" i="6"/>
  <c r="E36" i="6"/>
  <c r="I32" i="6"/>
  <c r="H32" i="6"/>
  <c r="G32" i="6"/>
  <c r="F32" i="6"/>
  <c r="E32" i="6"/>
  <c r="I22" i="6"/>
  <c r="H22" i="6"/>
  <c r="G22" i="6"/>
  <c r="F22" i="6"/>
  <c r="E22" i="6"/>
  <c r="I12" i="6"/>
  <c r="H12" i="6"/>
  <c r="G12" i="6"/>
  <c r="F12" i="6"/>
  <c r="E12" i="6"/>
  <c r="I11" i="6"/>
  <c r="H11" i="6"/>
  <c r="G11" i="6"/>
  <c r="F11" i="6"/>
  <c r="E11" i="6"/>
  <c r="E47" i="8" l="1"/>
  <c r="E58" i="8" s="1"/>
  <c r="C47" i="8"/>
  <c r="C58" i="8" s="1"/>
  <c r="D47" i="8"/>
  <c r="D58" i="8" s="1"/>
  <c r="F47" i="8"/>
  <c r="I47" i="6"/>
  <c r="I58" i="6" s="1"/>
  <c r="F47" i="6"/>
  <c r="F58" i="6" s="1"/>
  <c r="G47" i="8"/>
  <c r="G58" i="8" s="1"/>
  <c r="F58" i="8"/>
  <c r="I58" i="7"/>
  <c r="K58" i="7"/>
  <c r="J58" i="7"/>
  <c r="E47" i="6"/>
  <c r="E58" i="6" s="1"/>
  <c r="G47" i="6"/>
  <c r="G58" i="6" s="1"/>
  <c r="H47" i="6"/>
  <c r="H58" i="6" s="1"/>
  <c r="J51" i="4" l="1"/>
  <c r="J48" i="4" s="1"/>
  <c r="I51" i="4"/>
  <c r="I48" i="4" s="1"/>
  <c r="J36" i="4"/>
  <c r="I36" i="4"/>
  <c r="J32" i="4"/>
  <c r="I32" i="4"/>
  <c r="J22" i="4"/>
  <c r="I22" i="4"/>
  <c r="J12" i="4"/>
  <c r="I12" i="4"/>
  <c r="J11" i="4"/>
  <c r="I11" i="4"/>
  <c r="J47" i="4" l="1"/>
  <c r="I47" i="4"/>
  <c r="I58" i="4" s="1"/>
  <c r="J58" i="4"/>
  <c r="H51" i="4" l="1"/>
  <c r="H48" i="4" s="1"/>
  <c r="G51" i="4"/>
  <c r="G48" i="4" s="1"/>
  <c r="F51" i="4"/>
  <c r="F48" i="4" s="1"/>
  <c r="H36" i="4"/>
  <c r="G36" i="4"/>
  <c r="F36" i="4"/>
  <c r="H32" i="4"/>
  <c r="G32" i="4"/>
  <c r="F32" i="4"/>
  <c r="H22" i="4"/>
  <c r="G22" i="4"/>
  <c r="F22" i="4"/>
  <c r="H12" i="4"/>
  <c r="G12" i="4"/>
  <c r="F12" i="4"/>
  <c r="H11" i="4"/>
  <c r="G11" i="4"/>
  <c r="F11" i="4"/>
  <c r="L51" i="5"/>
  <c r="L48" i="5" s="1"/>
  <c r="K51" i="5"/>
  <c r="K48" i="5" s="1"/>
  <c r="J51" i="5"/>
  <c r="J48" i="5" s="1"/>
  <c r="I51" i="5"/>
  <c r="I48" i="5" s="1"/>
  <c r="H51" i="5"/>
  <c r="H48" i="5" s="1"/>
  <c r="L36" i="5"/>
  <c r="K36" i="5"/>
  <c r="J36" i="5"/>
  <c r="I36" i="5"/>
  <c r="H36" i="5"/>
  <c r="L32" i="5"/>
  <c r="K32" i="5"/>
  <c r="J32" i="5"/>
  <c r="I32" i="5"/>
  <c r="H32" i="5"/>
  <c r="L22" i="5"/>
  <c r="K22" i="5"/>
  <c r="J22" i="5"/>
  <c r="I22" i="5"/>
  <c r="H22" i="5"/>
  <c r="L12" i="5"/>
  <c r="K12" i="5"/>
  <c r="J12" i="5"/>
  <c r="I12" i="5"/>
  <c r="H12" i="5"/>
  <c r="L11" i="5"/>
  <c r="K11" i="5"/>
  <c r="J11" i="5"/>
  <c r="I11" i="5"/>
  <c r="H11" i="5"/>
  <c r="H47" i="4" l="1"/>
  <c r="H58" i="4" s="1"/>
  <c r="I47" i="5"/>
  <c r="I58" i="5" s="1"/>
  <c r="L47" i="5"/>
  <c r="L58" i="5" s="1"/>
  <c r="J47" i="5"/>
  <c r="J58" i="5" s="1"/>
  <c r="G47" i="4"/>
  <c r="G58" i="4" s="1"/>
  <c r="F47" i="4"/>
  <c r="F58" i="4" s="1"/>
  <c r="K47" i="5"/>
  <c r="K58" i="5" s="1"/>
  <c r="H47" i="5"/>
  <c r="H58" i="5" s="1"/>
  <c r="B66" i="24" l="1"/>
  <c r="C66" i="24"/>
  <c r="D66" i="24"/>
  <c r="E66" i="24"/>
  <c r="F66" i="24"/>
  <c r="G66" i="24"/>
  <c r="B5" i="27" l="1"/>
  <c r="B5" i="10" l="1"/>
  <c r="C5" i="10"/>
  <c r="D5" i="10"/>
  <c r="E5" i="10"/>
  <c r="F5" i="10"/>
  <c r="G5" i="10"/>
  <c r="H5" i="10"/>
  <c r="I5" i="10"/>
  <c r="J5" i="10"/>
  <c r="K5" i="10"/>
  <c r="I51" i="9"/>
  <c r="I48" i="9" s="1"/>
  <c r="I36" i="9"/>
  <c r="I32" i="9"/>
  <c r="I22" i="9"/>
  <c r="I12" i="9"/>
  <c r="I11" i="9"/>
  <c r="O51" i="8"/>
  <c r="O48" i="8" s="1"/>
  <c r="O36" i="8"/>
  <c r="O32" i="8"/>
  <c r="O22" i="8"/>
  <c r="O12" i="8"/>
  <c r="Q51" i="6"/>
  <c r="Q48" i="6" s="1"/>
  <c r="Q36" i="6"/>
  <c r="Q32" i="6"/>
  <c r="Q22" i="6"/>
  <c r="Q12" i="6"/>
  <c r="R51" i="4"/>
  <c r="R48" i="4" s="1"/>
  <c r="R36" i="4"/>
  <c r="R32" i="4"/>
  <c r="R22" i="4"/>
  <c r="R12" i="4"/>
  <c r="R11" i="4"/>
  <c r="R51" i="5"/>
  <c r="R48" i="5" s="1"/>
  <c r="R36" i="5"/>
  <c r="R32" i="5"/>
  <c r="R22" i="5"/>
  <c r="R12" i="5"/>
  <c r="R11" i="5"/>
  <c r="I47" i="9" l="1"/>
  <c r="I58" i="9" s="1"/>
  <c r="R47" i="5"/>
  <c r="R58" i="5" s="1"/>
  <c r="S58" i="7"/>
  <c r="R47" i="4"/>
  <c r="R58" i="4" s="1"/>
  <c r="B56" i="27" l="1"/>
  <c r="B55" i="27"/>
  <c r="B54" i="27"/>
  <c r="B53" i="27"/>
  <c r="B52" i="27"/>
  <c r="B51" i="27"/>
  <c r="J50" i="27"/>
  <c r="J47" i="27" s="1"/>
  <c r="I50" i="27"/>
  <c r="I47" i="27" s="1"/>
  <c r="H50" i="27"/>
  <c r="G50" i="27"/>
  <c r="F50" i="27"/>
  <c r="E50" i="27"/>
  <c r="D50" i="27"/>
  <c r="C50" i="27"/>
  <c r="C47" i="27" s="1"/>
  <c r="B49" i="27"/>
  <c r="B48" i="27"/>
  <c r="H47" i="27"/>
  <c r="G47" i="27"/>
  <c r="F47" i="27"/>
  <c r="E47" i="27"/>
  <c r="D47" i="27"/>
  <c r="B45" i="27"/>
  <c r="B44" i="27"/>
  <c r="B43" i="27"/>
  <c r="B42" i="27"/>
  <c r="B41" i="27"/>
  <c r="B40" i="27"/>
  <c r="B39" i="27"/>
  <c r="B38" i="27"/>
  <c r="B37" i="27"/>
  <c r="B36" i="27"/>
  <c r="J35" i="27"/>
  <c r="I35" i="27"/>
  <c r="H35" i="27"/>
  <c r="G35" i="27"/>
  <c r="F35" i="27"/>
  <c r="E35" i="27"/>
  <c r="D35" i="27"/>
  <c r="C35" i="27"/>
  <c r="B34" i="27"/>
  <c r="B33" i="27"/>
  <c r="B32" i="27"/>
  <c r="J31" i="27"/>
  <c r="I31" i="27"/>
  <c r="H31" i="27"/>
  <c r="G31" i="27"/>
  <c r="F31" i="27"/>
  <c r="E31" i="27"/>
  <c r="D31" i="27"/>
  <c r="C31" i="27"/>
  <c r="B30" i="27"/>
  <c r="B29" i="27"/>
  <c r="B28" i="27"/>
  <c r="B27" i="27"/>
  <c r="B26" i="27"/>
  <c r="B25" i="27"/>
  <c r="B24" i="27"/>
  <c r="B23" i="27"/>
  <c r="B22" i="27"/>
  <c r="J21" i="27"/>
  <c r="I21" i="27"/>
  <c r="H21" i="27"/>
  <c r="G21" i="27"/>
  <c r="F21" i="27"/>
  <c r="E21" i="27"/>
  <c r="D21" i="27"/>
  <c r="C21" i="27"/>
  <c r="B20" i="27"/>
  <c r="B19" i="27"/>
  <c r="B18" i="27"/>
  <c r="B17" i="27"/>
  <c r="B16" i="27"/>
  <c r="B15" i="27"/>
  <c r="B14" i="27"/>
  <c r="B13" i="27"/>
  <c r="B12" i="27"/>
  <c r="J11" i="27"/>
  <c r="I11" i="27"/>
  <c r="H11" i="27"/>
  <c r="G11" i="27"/>
  <c r="F11" i="27"/>
  <c r="E11" i="27"/>
  <c r="D11" i="27"/>
  <c r="C11" i="27"/>
  <c r="J10" i="27"/>
  <c r="I10" i="27"/>
  <c r="H10" i="27"/>
  <c r="G10" i="27"/>
  <c r="F10" i="27"/>
  <c r="E10" i="27"/>
  <c r="D10" i="27"/>
  <c r="C10" i="27"/>
  <c r="B9" i="27"/>
  <c r="B8" i="27"/>
  <c r="B7" i="27"/>
  <c r="B6" i="27"/>
  <c r="C51" i="26"/>
  <c r="C48" i="26" s="1"/>
  <c r="B51" i="26"/>
  <c r="B48" i="26" s="1"/>
  <c r="C36" i="26"/>
  <c r="B36" i="26"/>
  <c r="C32" i="26"/>
  <c r="B32" i="26"/>
  <c r="C22" i="26"/>
  <c r="B22" i="26"/>
  <c r="C12" i="26"/>
  <c r="B12" i="26"/>
  <c r="C11" i="26"/>
  <c r="B11" i="26"/>
  <c r="G107" i="25"/>
  <c r="G104" i="25" s="1"/>
  <c r="F107" i="25"/>
  <c r="F104" i="25" s="1"/>
  <c r="E107" i="25"/>
  <c r="E104" i="25" s="1"/>
  <c r="D107" i="25"/>
  <c r="D104" i="25" s="1"/>
  <c r="C107" i="25"/>
  <c r="C104" i="25" s="1"/>
  <c r="B107" i="25"/>
  <c r="B104" i="25" s="1"/>
  <c r="G92" i="25"/>
  <c r="F92" i="25"/>
  <c r="E92" i="25"/>
  <c r="D92" i="25"/>
  <c r="C92" i="25"/>
  <c r="B92" i="25"/>
  <c r="G88" i="25"/>
  <c r="F88" i="25"/>
  <c r="E88" i="25"/>
  <c r="D88" i="25"/>
  <c r="C88" i="25"/>
  <c r="B88" i="25"/>
  <c r="G78" i="25"/>
  <c r="F78" i="25"/>
  <c r="E78" i="25"/>
  <c r="D78" i="25"/>
  <c r="C78" i="25"/>
  <c r="B78" i="25"/>
  <c r="G68" i="25"/>
  <c r="F68" i="25"/>
  <c r="E68" i="25"/>
  <c r="D68" i="25"/>
  <c r="C68" i="25"/>
  <c r="B68" i="25"/>
  <c r="G67" i="25"/>
  <c r="F67" i="25"/>
  <c r="E67" i="25"/>
  <c r="D67" i="25"/>
  <c r="C67" i="25"/>
  <c r="B67" i="25"/>
  <c r="G50" i="25"/>
  <c r="G47" i="25" s="1"/>
  <c r="F50" i="25"/>
  <c r="F47" i="25" s="1"/>
  <c r="E50" i="25"/>
  <c r="E47" i="25" s="1"/>
  <c r="D50" i="25"/>
  <c r="D47" i="25" s="1"/>
  <c r="C50" i="25"/>
  <c r="C47" i="25" s="1"/>
  <c r="B50" i="25"/>
  <c r="B47" i="25" s="1"/>
  <c r="G35" i="25"/>
  <c r="F35" i="25"/>
  <c r="E35" i="25"/>
  <c r="D35" i="25"/>
  <c r="C35" i="25"/>
  <c r="B35" i="25"/>
  <c r="G31" i="25"/>
  <c r="F31" i="25"/>
  <c r="E31" i="25"/>
  <c r="D31" i="25"/>
  <c r="C31" i="25"/>
  <c r="B31" i="25"/>
  <c r="G21" i="25"/>
  <c r="F21" i="25"/>
  <c r="E21" i="25"/>
  <c r="D21" i="25"/>
  <c r="C21" i="25"/>
  <c r="B21" i="25"/>
  <c r="G11" i="25"/>
  <c r="F11" i="25"/>
  <c r="E11" i="25"/>
  <c r="D11" i="25"/>
  <c r="C11" i="25"/>
  <c r="B11" i="25"/>
  <c r="G10" i="25"/>
  <c r="F10" i="25"/>
  <c r="E10" i="25"/>
  <c r="D10" i="25"/>
  <c r="C10" i="25"/>
  <c r="B10" i="25"/>
  <c r="G106" i="24"/>
  <c r="G103" i="24" s="1"/>
  <c r="F106" i="24"/>
  <c r="F103" i="24" s="1"/>
  <c r="E106" i="24"/>
  <c r="E103" i="24" s="1"/>
  <c r="D106" i="24"/>
  <c r="D103" i="24" s="1"/>
  <c r="C106" i="24"/>
  <c r="C103" i="24" s="1"/>
  <c r="B106" i="24"/>
  <c r="B103" i="24" s="1"/>
  <c r="G91" i="24"/>
  <c r="F91" i="24"/>
  <c r="E91" i="24"/>
  <c r="D91" i="24"/>
  <c r="C91" i="24"/>
  <c r="B91" i="24"/>
  <c r="G87" i="24"/>
  <c r="F87" i="24"/>
  <c r="E87" i="24"/>
  <c r="D87" i="24"/>
  <c r="C87" i="24"/>
  <c r="B87" i="24"/>
  <c r="G77" i="24"/>
  <c r="F77" i="24"/>
  <c r="E77" i="24"/>
  <c r="D77" i="24"/>
  <c r="C77" i="24"/>
  <c r="B77" i="24"/>
  <c r="G67" i="24"/>
  <c r="F67" i="24"/>
  <c r="E67" i="24"/>
  <c r="D67" i="24"/>
  <c r="C67" i="24"/>
  <c r="B67" i="24"/>
  <c r="G49" i="24"/>
  <c r="G46" i="24" s="1"/>
  <c r="F49" i="24"/>
  <c r="F46" i="24" s="1"/>
  <c r="E49" i="24"/>
  <c r="E46" i="24" s="1"/>
  <c r="D49" i="24"/>
  <c r="D46" i="24" s="1"/>
  <c r="C49" i="24"/>
  <c r="C46" i="24" s="1"/>
  <c r="B49" i="24"/>
  <c r="B46" i="24" s="1"/>
  <c r="G34" i="24"/>
  <c r="F34" i="24"/>
  <c r="E34" i="24"/>
  <c r="D34" i="24"/>
  <c r="C34" i="24"/>
  <c r="B34" i="24"/>
  <c r="G30" i="24"/>
  <c r="F30" i="24"/>
  <c r="E30" i="24"/>
  <c r="D30" i="24"/>
  <c r="C30" i="24"/>
  <c r="B30" i="24"/>
  <c r="G20" i="24"/>
  <c r="F20" i="24"/>
  <c r="E20" i="24"/>
  <c r="D20" i="24"/>
  <c r="C20" i="24"/>
  <c r="B20" i="24"/>
  <c r="G10" i="24"/>
  <c r="F10" i="24"/>
  <c r="E10" i="24"/>
  <c r="D10" i="24"/>
  <c r="C10" i="24"/>
  <c r="B10" i="24"/>
  <c r="G9" i="24"/>
  <c r="F9" i="24"/>
  <c r="E9" i="24"/>
  <c r="D9" i="24"/>
  <c r="C9" i="24"/>
  <c r="B9" i="24"/>
  <c r="C50" i="23"/>
  <c r="C47" i="23" s="1"/>
  <c r="B50" i="23"/>
  <c r="B47" i="23" s="1"/>
  <c r="C35" i="23"/>
  <c r="B35" i="23"/>
  <c r="C31" i="23"/>
  <c r="B31" i="23"/>
  <c r="C21" i="23"/>
  <c r="B21" i="23"/>
  <c r="C11" i="23"/>
  <c r="B11" i="23"/>
  <c r="C10" i="23"/>
  <c r="B10" i="23"/>
  <c r="C50" i="22"/>
  <c r="C47" i="22" s="1"/>
  <c r="B50" i="22"/>
  <c r="B47" i="22" s="1"/>
  <c r="C35" i="22"/>
  <c r="B35" i="22"/>
  <c r="C31" i="22"/>
  <c r="B31" i="22"/>
  <c r="C21" i="22"/>
  <c r="B21" i="22"/>
  <c r="C11" i="22"/>
  <c r="B11" i="22"/>
  <c r="C10" i="22"/>
  <c r="B10" i="22"/>
  <c r="B50" i="21"/>
  <c r="B47" i="21" s="1"/>
  <c r="B35" i="21"/>
  <c r="B31" i="21"/>
  <c r="B21" i="21"/>
  <c r="B11" i="21"/>
  <c r="B10" i="21"/>
  <c r="G50" i="18"/>
  <c r="G47" i="18" s="1"/>
  <c r="F50" i="18"/>
  <c r="F47" i="18" s="1"/>
  <c r="E50" i="18"/>
  <c r="E47" i="18" s="1"/>
  <c r="D50" i="18"/>
  <c r="D47" i="18" s="1"/>
  <c r="C50" i="18"/>
  <c r="C47" i="18" s="1"/>
  <c r="B50" i="18"/>
  <c r="B47" i="18" s="1"/>
  <c r="G35" i="18"/>
  <c r="F35" i="18"/>
  <c r="E35" i="18"/>
  <c r="D35" i="18"/>
  <c r="C35" i="18"/>
  <c r="B35" i="18"/>
  <c r="F31" i="18"/>
  <c r="G31" i="18"/>
  <c r="C31" i="18"/>
  <c r="B31" i="18"/>
  <c r="G21" i="18"/>
  <c r="F21" i="18"/>
  <c r="E21" i="18"/>
  <c r="D21" i="18"/>
  <c r="C21" i="18"/>
  <c r="B21" i="18"/>
  <c r="G11" i="18"/>
  <c r="F11" i="18"/>
  <c r="E11" i="18"/>
  <c r="D11" i="18"/>
  <c r="C11" i="18"/>
  <c r="B11" i="18"/>
  <c r="G10" i="18"/>
  <c r="F10" i="18"/>
  <c r="E10" i="18"/>
  <c r="D10" i="18"/>
  <c r="C10" i="18"/>
  <c r="B10" i="18"/>
  <c r="J46" i="27" l="1"/>
  <c r="B47" i="26"/>
  <c r="B58" i="26" s="1"/>
  <c r="B46" i="21"/>
  <c r="B57" i="21" s="1"/>
  <c r="F46" i="27"/>
  <c r="F57" i="27" s="1"/>
  <c r="E46" i="25"/>
  <c r="E57" i="25" s="1"/>
  <c r="G46" i="27"/>
  <c r="C47" i="26"/>
  <c r="C58" i="26" s="1"/>
  <c r="E103" i="25"/>
  <c r="E114" i="25" s="1"/>
  <c r="B103" i="25"/>
  <c r="B114" i="25" s="1"/>
  <c r="F103" i="25"/>
  <c r="F114" i="25" s="1"/>
  <c r="G103" i="25"/>
  <c r="G114" i="25" s="1"/>
  <c r="B46" i="25"/>
  <c r="B57" i="25" s="1"/>
  <c r="D103" i="25"/>
  <c r="D114" i="25" s="1"/>
  <c r="G46" i="25"/>
  <c r="G57" i="25" s="1"/>
  <c r="C103" i="25"/>
  <c r="C114" i="25" s="1"/>
  <c r="D46" i="25"/>
  <c r="D57" i="25" s="1"/>
  <c r="F46" i="25"/>
  <c r="F57" i="25" s="1"/>
  <c r="C46" i="25"/>
  <c r="C57" i="25" s="1"/>
  <c r="F102" i="24"/>
  <c r="F113" i="24" s="1"/>
  <c r="G102" i="24"/>
  <c r="G113" i="24" s="1"/>
  <c r="B45" i="24"/>
  <c r="B56" i="24" s="1"/>
  <c r="E102" i="24"/>
  <c r="E113" i="24" s="1"/>
  <c r="E45" i="24"/>
  <c r="E56" i="24" s="1"/>
  <c r="F45" i="24"/>
  <c r="F56" i="24" s="1"/>
  <c r="C102" i="24"/>
  <c r="C113" i="24" s="1"/>
  <c r="B46" i="22"/>
  <c r="B57" i="22" s="1"/>
  <c r="C46" i="22"/>
  <c r="C57" i="22" s="1"/>
  <c r="B46" i="18"/>
  <c r="B57" i="18" s="1"/>
  <c r="J57" i="27"/>
  <c r="B50" i="27"/>
  <c r="D46" i="27"/>
  <c r="D57" i="27" s="1"/>
  <c r="E46" i="27"/>
  <c r="E57" i="27" s="1"/>
  <c r="B35" i="27"/>
  <c r="I46" i="27"/>
  <c r="I57" i="27" s="1"/>
  <c r="B31" i="27"/>
  <c r="B21" i="27"/>
  <c r="H46" i="27"/>
  <c r="H57" i="27" s="1"/>
  <c r="B11" i="27"/>
  <c r="C46" i="27"/>
  <c r="C57" i="27" s="1"/>
  <c r="C46" i="23"/>
  <c r="C57" i="23" s="1"/>
  <c r="B46" i="23"/>
  <c r="B57" i="23" s="1"/>
  <c r="C45" i="24"/>
  <c r="C56" i="24" s="1"/>
  <c r="D45" i="24"/>
  <c r="D56" i="24" s="1"/>
  <c r="B102" i="24"/>
  <c r="B113" i="24" s="1"/>
  <c r="G45" i="24"/>
  <c r="G56" i="24" s="1"/>
  <c r="D102" i="24"/>
  <c r="D113" i="24" s="1"/>
  <c r="B47" i="27"/>
  <c r="B10" i="27"/>
  <c r="F46" i="18"/>
  <c r="F57" i="18" s="1"/>
  <c r="C46" i="18"/>
  <c r="C57" i="18" s="1"/>
  <c r="G46" i="18"/>
  <c r="G57" i="18" s="1"/>
  <c r="D31" i="18"/>
  <c r="D46" i="18" s="1"/>
  <c r="D57" i="18" s="1"/>
  <c r="E31" i="18"/>
  <c r="E46" i="18" s="1"/>
  <c r="E57" i="18" s="1"/>
  <c r="B57" i="27" l="1"/>
  <c r="B46" i="27"/>
  <c r="M58" i="7"/>
  <c r="N58" i="7"/>
  <c r="O58" i="7"/>
  <c r="P58" i="7"/>
  <c r="L58" i="7"/>
  <c r="I51" i="8"/>
  <c r="I48" i="8" s="1"/>
  <c r="J51" i="8"/>
  <c r="J48" i="8" s="1"/>
  <c r="K51" i="8"/>
  <c r="K48" i="8" s="1"/>
  <c r="L51" i="8"/>
  <c r="L48" i="8" s="1"/>
  <c r="H51" i="8"/>
  <c r="H48" i="8" s="1"/>
  <c r="I36" i="8"/>
  <c r="J36" i="8"/>
  <c r="K36" i="8"/>
  <c r="L36" i="8"/>
  <c r="H36" i="8"/>
  <c r="I32" i="8"/>
  <c r="J32" i="8"/>
  <c r="K32" i="8"/>
  <c r="L32" i="8"/>
  <c r="H32" i="8"/>
  <c r="I22" i="8"/>
  <c r="J22" i="8"/>
  <c r="K22" i="8"/>
  <c r="L22" i="8"/>
  <c r="H22" i="8"/>
  <c r="I12" i="8"/>
  <c r="J12" i="8"/>
  <c r="K12" i="8"/>
  <c r="L12" i="8"/>
  <c r="H12" i="8"/>
  <c r="I11" i="8"/>
  <c r="J11" i="8"/>
  <c r="K11" i="8"/>
  <c r="L11" i="8"/>
  <c r="H11" i="8"/>
  <c r="H47" i="8" l="1"/>
  <c r="H58" i="8" s="1"/>
  <c r="K47" i="8"/>
  <c r="J47" i="8"/>
  <c r="I47" i="8"/>
  <c r="I58" i="8" s="1"/>
  <c r="L47" i="8"/>
  <c r="L58" i="8" s="1"/>
  <c r="K58" i="8"/>
  <c r="J58" i="8"/>
  <c r="L11" i="4"/>
  <c r="M11" i="4"/>
  <c r="N11" i="4"/>
  <c r="O11" i="4"/>
  <c r="K11" i="4"/>
  <c r="L12" i="4"/>
  <c r="M12" i="4"/>
  <c r="N12" i="4"/>
  <c r="O12" i="4"/>
  <c r="K12" i="4"/>
  <c r="L51" i="4"/>
  <c r="L48" i="4" s="1"/>
  <c r="M51" i="4"/>
  <c r="M48" i="4" s="1"/>
  <c r="N51" i="4"/>
  <c r="N48" i="4" s="1"/>
  <c r="O51" i="4"/>
  <c r="O48" i="4" s="1"/>
  <c r="K51" i="4"/>
  <c r="K48" i="4" s="1"/>
  <c r="L36" i="4"/>
  <c r="M36" i="4"/>
  <c r="N36" i="4"/>
  <c r="O36" i="4"/>
  <c r="K36" i="4"/>
  <c r="L22" i="4"/>
  <c r="M22" i="4"/>
  <c r="N22" i="4"/>
  <c r="O22" i="4"/>
  <c r="K22" i="4"/>
  <c r="L47" i="4" l="1"/>
  <c r="L58" i="4"/>
  <c r="N47" i="4"/>
  <c r="N58" i="4" s="1"/>
  <c r="K47" i="4"/>
  <c r="K58" i="4" s="1"/>
  <c r="M47" i="4"/>
  <c r="M58" i="4" s="1"/>
  <c r="F51" i="9"/>
  <c r="F48" i="9" s="1"/>
  <c r="F36" i="9"/>
  <c r="F32" i="9"/>
  <c r="F22" i="9"/>
  <c r="F12" i="9"/>
  <c r="F11" i="9"/>
  <c r="M51" i="6"/>
  <c r="M48" i="6" s="1"/>
  <c r="L51" i="6"/>
  <c r="L48" i="6" s="1"/>
  <c r="K51" i="6"/>
  <c r="K48" i="6" s="1"/>
  <c r="J51" i="6"/>
  <c r="J48" i="6" s="1"/>
  <c r="M36" i="6"/>
  <c r="L36" i="6"/>
  <c r="K36" i="6"/>
  <c r="J36" i="6"/>
  <c r="M32" i="6"/>
  <c r="L32" i="6"/>
  <c r="K32" i="6"/>
  <c r="J32" i="6"/>
  <c r="M22" i="6"/>
  <c r="L22" i="6"/>
  <c r="K22" i="6"/>
  <c r="J22" i="6"/>
  <c r="M12" i="6"/>
  <c r="L12" i="6"/>
  <c r="K12" i="6"/>
  <c r="J12" i="6"/>
  <c r="M11" i="6"/>
  <c r="L11" i="6"/>
  <c r="K11" i="6"/>
  <c r="J11" i="6"/>
  <c r="P51" i="5"/>
  <c r="P48" i="5" s="1"/>
  <c r="O51" i="5"/>
  <c r="O48" i="5" s="1"/>
  <c r="N51" i="5"/>
  <c r="N48" i="5" s="1"/>
  <c r="M51" i="5"/>
  <c r="M48" i="5" s="1"/>
  <c r="P36" i="5"/>
  <c r="O36" i="5"/>
  <c r="N36" i="5"/>
  <c r="M36" i="5"/>
  <c r="P32" i="5"/>
  <c r="O32" i="5"/>
  <c r="N32" i="5"/>
  <c r="M32" i="5"/>
  <c r="P22" i="5"/>
  <c r="O22" i="5"/>
  <c r="N22" i="5"/>
  <c r="M22" i="5"/>
  <c r="P12" i="5"/>
  <c r="O12" i="5"/>
  <c r="N12" i="5"/>
  <c r="M12" i="5"/>
  <c r="P11" i="5"/>
  <c r="O11" i="5"/>
  <c r="N11" i="5"/>
  <c r="M11" i="5"/>
  <c r="M47" i="5" l="1"/>
  <c r="N47" i="5"/>
  <c r="N58" i="5" s="1"/>
  <c r="F47" i="9"/>
  <c r="F58" i="9" s="1"/>
  <c r="P47" i="5"/>
  <c r="P58" i="5" s="1"/>
  <c r="M58" i="5"/>
  <c r="O47" i="5"/>
  <c r="O58" i="5" s="1"/>
  <c r="K47" i="6"/>
  <c r="K58" i="6" s="1"/>
  <c r="J47" i="6"/>
  <c r="J58" i="6" s="1"/>
  <c r="L47" i="6"/>
  <c r="L58" i="6" s="1"/>
  <c r="M47" i="6"/>
  <c r="M58" i="6" s="1"/>
  <c r="E51" i="9" l="1"/>
  <c r="E48" i="9" s="1"/>
  <c r="E36" i="9"/>
  <c r="E32" i="9"/>
  <c r="E22" i="9"/>
  <c r="E12" i="9"/>
  <c r="E11" i="9"/>
  <c r="E47" i="9" l="1"/>
  <c r="E58" i="9" s="1"/>
  <c r="D51" i="9"/>
  <c r="D48" i="9" s="1"/>
  <c r="D36" i="9"/>
  <c r="D32" i="9"/>
  <c r="D22" i="9"/>
  <c r="D12" i="9"/>
  <c r="D11" i="9"/>
  <c r="D47" i="9" s="1"/>
  <c r="D58" i="9" l="1"/>
  <c r="C51" i="9" l="1"/>
  <c r="C48" i="9" s="1"/>
  <c r="B51" i="9"/>
  <c r="B48" i="9" s="1"/>
  <c r="C36" i="9"/>
  <c r="B36" i="9"/>
  <c r="C32" i="9"/>
  <c r="B32" i="9"/>
  <c r="C22" i="9"/>
  <c r="B22" i="9"/>
  <c r="C12" i="9"/>
  <c r="B12" i="9"/>
  <c r="C11" i="9"/>
  <c r="B11" i="9"/>
  <c r="N51" i="6"/>
  <c r="N48" i="6" s="1"/>
  <c r="N36" i="6"/>
  <c r="N32" i="6"/>
  <c r="N22" i="6"/>
  <c r="N12" i="6"/>
  <c r="N11" i="6"/>
  <c r="O32" i="4"/>
  <c r="O47" i="4" s="1"/>
  <c r="O58" i="4" s="1"/>
  <c r="Q51" i="5"/>
  <c r="Q48" i="5" s="1"/>
  <c r="Q36" i="5"/>
  <c r="Q32" i="5"/>
  <c r="Q22" i="5"/>
  <c r="Q12" i="5"/>
  <c r="Q11" i="5"/>
  <c r="Q47" i="5" l="1"/>
  <c r="Q58" i="5" s="1"/>
  <c r="N47" i="6"/>
  <c r="N58" i="6" s="1"/>
  <c r="B47" i="9"/>
  <c r="B58" i="9" s="1"/>
  <c r="C47" i="9"/>
  <c r="C58" i="9" s="1"/>
  <c r="O11" i="8"/>
  <c r="O47" i="8" s="1"/>
  <c r="O58" i="8" s="1"/>
  <c r="Q11" i="6"/>
  <c r="Q47" i="6" s="1"/>
  <c r="Q58" i="6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<sst xmlns="http://schemas.openxmlformats.org/spreadsheetml/2006/main" count="1995" uniqueCount="310">
  <si>
    <t>TJ</t>
  </si>
  <si>
    <t>Примарна производња енергије</t>
  </si>
  <si>
    <t>Primary production</t>
  </si>
  <si>
    <t>Примљено у Републику Српску</t>
  </si>
  <si>
    <t>Received by Republika Srpska</t>
  </si>
  <si>
    <t>Испоручено из Републике Српске</t>
  </si>
  <si>
    <t>Delivered by Republika Srpska</t>
  </si>
  <si>
    <t xml:space="preserve">Салдо залиха </t>
  </si>
  <si>
    <t>Stock changes</t>
  </si>
  <si>
    <t xml:space="preserve">Међународна складишта </t>
  </si>
  <si>
    <t>Bunkers</t>
  </si>
  <si>
    <t>Бруто домаћа потрошња</t>
  </si>
  <si>
    <t>Gross inland consumption</t>
  </si>
  <si>
    <t xml:space="preserve">Утрошак за производњу енергије                                     </t>
  </si>
  <si>
    <t>Transformation input</t>
  </si>
  <si>
    <t>Термоелектране</t>
  </si>
  <si>
    <t>Thermal power plants</t>
  </si>
  <si>
    <t>CHP-other</t>
  </si>
  <si>
    <t>Индустријске енергане</t>
  </si>
  <si>
    <t xml:space="preserve">Autoproducers </t>
  </si>
  <si>
    <t xml:space="preserve">Топлане </t>
  </si>
  <si>
    <t>District heating plants</t>
  </si>
  <si>
    <t>Рафинерије</t>
  </si>
  <si>
    <t>Refineries</t>
  </si>
  <si>
    <t>Високе пећи</t>
  </si>
  <si>
    <t>Blast Furnace plants</t>
  </si>
  <si>
    <t>Рудници угља</t>
  </si>
  <si>
    <t>Coal mines</t>
  </si>
  <si>
    <t xml:space="preserve">Прерада угља </t>
  </si>
  <si>
    <t>Coal transformation</t>
  </si>
  <si>
    <t>Остали потрошачи</t>
  </si>
  <si>
    <t>Other users</t>
  </si>
  <si>
    <t>Производња енергије трансформацијом</t>
  </si>
  <si>
    <t>Transformation output</t>
  </si>
  <si>
    <t xml:space="preserve"> CHP-other</t>
  </si>
  <si>
    <t xml:space="preserve">Рафинерије </t>
  </si>
  <si>
    <t xml:space="preserve">Рудници угља </t>
  </si>
  <si>
    <t xml:space="preserve">Размјена </t>
  </si>
  <si>
    <t>Exchanges and transfers, returns</t>
  </si>
  <si>
    <t>Размјена производа</t>
  </si>
  <si>
    <t>Products transferred</t>
  </si>
  <si>
    <t>Интерна размјена производа</t>
  </si>
  <si>
    <t>Interproducts transfers</t>
  </si>
  <si>
    <t>Враћено из петрохемије</t>
  </si>
  <si>
    <t>Returns from petrochem. ind.</t>
  </si>
  <si>
    <t xml:space="preserve">Сопствена потрошња у енергетском сектору  </t>
  </si>
  <si>
    <t>Consumption in the energy sector</t>
  </si>
  <si>
    <t xml:space="preserve">Хидроелектране </t>
  </si>
  <si>
    <t>Hydro power plants</t>
  </si>
  <si>
    <t>Губици</t>
  </si>
  <si>
    <t>Losses</t>
  </si>
  <si>
    <t xml:space="preserve">Енергија расположива за финалну потрошњу </t>
  </si>
  <si>
    <t>Energy available for final consumption</t>
  </si>
  <si>
    <t xml:space="preserve">Финална потрошња </t>
  </si>
  <si>
    <t>Final consumption</t>
  </si>
  <si>
    <t xml:space="preserve">Финална потрошња за неенергетске сврхе  </t>
  </si>
  <si>
    <t>Final Non-Energy consumption</t>
  </si>
  <si>
    <t xml:space="preserve">од тога за хемијску инд.                                                        </t>
  </si>
  <si>
    <t xml:space="preserve">of wich:Chemical ind.                                                                                             </t>
  </si>
  <si>
    <t xml:space="preserve">Финална потрошња за енергетске сврхе   </t>
  </si>
  <si>
    <t>Final Energy consumption</t>
  </si>
  <si>
    <t xml:space="preserve">Индустрија </t>
  </si>
  <si>
    <t xml:space="preserve">Industry </t>
  </si>
  <si>
    <t>Грађевинарство</t>
  </si>
  <si>
    <t>Construction</t>
  </si>
  <si>
    <t>Саобраћај</t>
  </si>
  <si>
    <t>Transport</t>
  </si>
  <si>
    <t>Домаћинства</t>
  </si>
  <si>
    <t>Household</t>
  </si>
  <si>
    <t>Пољопривреда</t>
  </si>
  <si>
    <t>Agriculture</t>
  </si>
  <si>
    <t>Статистичка разлика</t>
  </si>
  <si>
    <t>Statistical difference</t>
  </si>
  <si>
    <t xml:space="preserve">Остали </t>
  </si>
  <si>
    <t>Other</t>
  </si>
  <si>
    <t>Остали</t>
  </si>
  <si>
    <t xml:space="preserve">Other </t>
  </si>
  <si>
    <r>
      <t xml:space="preserve">Термоелекреане-топлане </t>
    </r>
    <r>
      <rPr>
        <sz val="7"/>
        <rFont val="Arial Narrow"/>
        <family val="2"/>
      </rPr>
      <t>(ТЕ-ТО)</t>
    </r>
  </si>
  <si>
    <t>Термоелекреане-топлане (ТЕ-ТО)</t>
  </si>
  <si>
    <t>t</t>
  </si>
  <si>
    <t>УКУПНО</t>
  </si>
  <si>
    <t>Термоелектране-топлане (ТЕ-ТО)</t>
  </si>
  <si>
    <t>ТЈ</t>
  </si>
  <si>
    <t>TOTAL</t>
  </si>
  <si>
    <t>CHP plants</t>
  </si>
  <si>
    <r>
      <t xml:space="preserve">Хидроелектрична енергија                       </t>
    </r>
    <r>
      <rPr>
        <i/>
        <sz val="8"/>
        <rFont val="Arial Narrow"/>
        <family val="2"/>
      </rPr>
      <t>Hydro energy</t>
    </r>
  </si>
  <si>
    <r>
      <t xml:space="preserve">Укупна електрична енергија            </t>
    </r>
    <r>
      <rPr>
        <i/>
        <sz val="8"/>
        <rFont val="Arial Narrow"/>
        <family val="2"/>
      </rPr>
      <t>Electricity</t>
    </r>
  </si>
  <si>
    <t>GWh</t>
  </si>
  <si>
    <t xml:space="preserve"> CHP plants</t>
  </si>
  <si>
    <r>
      <t xml:space="preserve">Топлотна енергија                                                         </t>
    </r>
    <r>
      <rPr>
        <i/>
        <sz val="8"/>
        <rFont val="Arial Narrow"/>
        <family val="2"/>
      </rPr>
      <t>Heat</t>
    </r>
  </si>
  <si>
    <r>
      <t xml:space="preserve">Природни гас                    </t>
    </r>
    <r>
      <rPr>
        <i/>
        <sz val="8"/>
        <rFont val="Arial Narrow"/>
        <family val="2"/>
      </rPr>
      <t>Natural Gas</t>
    </r>
  </si>
  <si>
    <r>
      <t xml:space="preserve">Природни гас                       </t>
    </r>
    <r>
      <rPr>
        <i/>
        <sz val="8"/>
        <rFont val="Arial Narrow"/>
        <family val="2"/>
      </rPr>
      <t>Natural Gas</t>
    </r>
  </si>
  <si>
    <r>
      <t xml:space="preserve">Mrki ugalj, lignit i kameni ugalj                                  </t>
    </r>
    <r>
      <rPr>
        <i/>
        <sz val="8"/>
        <rFont val="Arial Narrow"/>
        <family val="2"/>
      </rPr>
      <t>Brown coal,Lignite and Sub-bituminous Coal</t>
    </r>
  </si>
  <si>
    <t>CHP-топлане</t>
  </si>
  <si>
    <t xml:space="preserve">CHP-топлане </t>
  </si>
  <si>
    <r>
      <t xml:space="preserve">Сирова нафта  </t>
    </r>
    <r>
      <rPr>
        <i/>
        <sz val="8"/>
        <rFont val="Arial Narrow"/>
        <family val="2"/>
      </rPr>
      <t>Crude Oil</t>
    </r>
  </si>
  <si>
    <r>
      <t xml:space="preserve">Рафинисана основна сировина </t>
    </r>
    <r>
      <rPr>
        <i/>
        <sz val="8"/>
        <rFont val="Arial Narrow"/>
        <family val="2"/>
      </rPr>
      <t>Refinery Feedstocks</t>
    </r>
  </si>
  <si>
    <r>
      <t xml:space="preserve">Адитиви </t>
    </r>
    <r>
      <rPr>
        <i/>
        <sz val="8"/>
        <rFont val="Arial Narrow"/>
        <family val="2"/>
      </rPr>
      <t>Additives</t>
    </r>
  </si>
  <si>
    <r>
      <t xml:space="preserve">Течни нафтни гас     </t>
    </r>
    <r>
      <rPr>
        <i/>
        <sz val="8"/>
        <rFont val="Arial Narrow"/>
        <family val="2"/>
      </rPr>
      <t>Liquefied Petroleum Gases</t>
    </r>
  </si>
  <si>
    <t>Моторни бензин Motor Gasoline</t>
  </si>
  <si>
    <r>
      <t xml:space="preserve">Дизелска горива       </t>
    </r>
    <r>
      <rPr>
        <i/>
        <sz val="8"/>
        <rFont val="Arial Narrow"/>
        <family val="2"/>
      </rPr>
      <t xml:space="preserve">Diesel Oil </t>
    </r>
  </si>
  <si>
    <r>
      <t xml:space="preserve">Уље за ложење, екстра лако     </t>
    </r>
    <r>
      <rPr>
        <i/>
        <sz val="8"/>
        <rFont val="Arial Narrow"/>
        <family val="2"/>
      </rPr>
      <t xml:space="preserve">Gas Oil </t>
    </r>
  </si>
  <si>
    <r>
      <t xml:space="preserve">Битумен     </t>
    </r>
    <r>
      <rPr>
        <i/>
        <sz val="8"/>
        <rFont val="Arial Narrow"/>
        <family val="2"/>
      </rPr>
      <t>Bitumen</t>
    </r>
  </si>
  <si>
    <r>
      <t xml:space="preserve">Масти и мазива </t>
    </r>
    <r>
      <rPr>
        <i/>
        <sz val="8"/>
        <rFont val="Arial Narrow"/>
        <family val="2"/>
      </rPr>
      <t>Lubricants</t>
    </r>
  </si>
  <si>
    <r>
      <t xml:space="preserve">Парафин-ски восак </t>
    </r>
    <r>
      <rPr>
        <i/>
        <sz val="8"/>
        <rFont val="Arial Narrow"/>
        <family val="2"/>
      </rPr>
      <t>Paraffin Waxes</t>
    </r>
  </si>
  <si>
    <r>
      <t xml:space="preserve">Остали деривати нафте      </t>
    </r>
    <r>
      <rPr>
        <i/>
        <sz val="8"/>
        <rFont val="Arial Narrow"/>
        <family val="2"/>
      </rPr>
      <t>Other petroleum  producs</t>
    </r>
  </si>
  <si>
    <t>Моторни бензин        Motor Gasoline</t>
  </si>
  <si>
    <r>
      <t xml:space="preserve">Парафински восак </t>
    </r>
    <r>
      <rPr>
        <i/>
        <sz val="8"/>
        <rFont val="Arial Narrow"/>
        <family val="2"/>
      </rPr>
      <t>Paraffin Waxes</t>
    </r>
  </si>
  <si>
    <r>
      <t xml:space="preserve">Биогас                                                        </t>
    </r>
    <r>
      <rPr>
        <i/>
        <sz val="8"/>
        <rFont val="Arial Narrow"/>
        <family val="2"/>
      </rPr>
      <t>Biogas</t>
    </r>
  </si>
  <si>
    <r>
      <t xml:space="preserve">Укупно                             </t>
    </r>
    <r>
      <rPr>
        <i/>
        <sz val="8"/>
        <rFont val="Arial Narrow"/>
        <family val="2"/>
      </rPr>
      <t>Total</t>
    </r>
  </si>
  <si>
    <r>
      <t xml:space="preserve">Хидроелектрична енергија            </t>
    </r>
    <r>
      <rPr>
        <i/>
        <sz val="8"/>
        <rFont val="Arial Narrow"/>
        <family val="2"/>
      </rPr>
      <t>Hydro energy</t>
    </r>
  </si>
  <si>
    <r>
      <t xml:space="preserve">Топлотна енергија                                             </t>
    </r>
    <r>
      <rPr>
        <i/>
        <sz val="8"/>
        <rFont val="Arial Narrow"/>
        <family val="2"/>
      </rPr>
      <t>Heat</t>
    </r>
  </si>
  <si>
    <r>
      <t xml:space="preserve">Природни гас    </t>
    </r>
    <r>
      <rPr>
        <i/>
        <sz val="8"/>
        <rFont val="Arial Narrow"/>
        <family val="2"/>
      </rPr>
      <t>Natural                    Gas</t>
    </r>
  </si>
  <si>
    <r>
      <t xml:space="preserve">Нафта и деривати нафте  </t>
    </r>
    <r>
      <rPr>
        <i/>
        <sz val="8"/>
        <rFont val="Arial Narrow"/>
        <family val="2"/>
      </rPr>
      <t>Oil and petroleum products</t>
    </r>
  </si>
  <si>
    <r>
      <t>Термоелекреане-топлане</t>
    </r>
    <r>
      <rPr>
        <sz val="7"/>
        <rFont val="Arial Narrow"/>
        <family val="2"/>
      </rPr>
      <t xml:space="preserve"> (ТЕ-ТО)</t>
    </r>
  </si>
  <si>
    <r>
      <t xml:space="preserve">Биомаса                                                 </t>
    </r>
    <r>
      <rPr>
        <i/>
        <sz val="8"/>
        <rFont val="Arial Narrow"/>
        <family val="2"/>
      </rPr>
      <t>Biomass</t>
    </r>
  </si>
  <si>
    <r>
      <t xml:space="preserve">Биогас                                                       </t>
    </r>
    <r>
      <rPr>
        <i/>
        <sz val="8"/>
        <rFont val="Arial Narrow"/>
        <family val="2"/>
      </rPr>
      <t>Biogas</t>
    </r>
  </si>
  <si>
    <r>
      <t xml:space="preserve">Природни гас                                           </t>
    </r>
    <r>
      <rPr>
        <i/>
        <sz val="8"/>
        <rFont val="Arial Narrow"/>
        <family val="2"/>
      </rPr>
      <t>Natural gas</t>
    </r>
  </si>
  <si>
    <r>
      <t xml:space="preserve">Мазут                                                     </t>
    </r>
    <r>
      <rPr>
        <i/>
        <sz val="8"/>
        <rFont val="Arial Narrow"/>
        <family val="2"/>
      </rPr>
      <t xml:space="preserve">Fuel oil   </t>
    </r>
    <r>
      <rPr>
        <sz val="8"/>
        <rFont val="Arial Narrow"/>
        <family val="2"/>
      </rPr>
      <t xml:space="preserve">         </t>
    </r>
  </si>
  <si>
    <r>
      <t xml:space="preserve">Угаљ                                                           </t>
    </r>
    <r>
      <rPr>
        <i/>
        <sz val="8"/>
        <rFont val="Arial Narrow"/>
        <family val="2"/>
      </rPr>
      <t>Coal</t>
    </r>
  </si>
  <si>
    <t>ТАБЕЛЕ</t>
  </si>
  <si>
    <t>ЗНАКОВИ И СКРАЋЕНИЦЕ</t>
  </si>
  <si>
    <t>ПОДРУЧЈА ДЈЕЛАТНОСТИ</t>
  </si>
  <si>
    <t xml:space="preserve">  - </t>
  </si>
  <si>
    <t>нема појаве</t>
  </si>
  <si>
    <t>...</t>
  </si>
  <si>
    <t>не располаже се податком</t>
  </si>
  <si>
    <t>податак је мањи од 0,5 од дате јединице мјере</t>
  </si>
  <si>
    <t xml:space="preserve"> * </t>
  </si>
  <si>
    <t>исправљен податак</t>
  </si>
  <si>
    <t>1)</t>
  </si>
  <si>
    <t>ознака за напомену у табели</t>
  </si>
  <si>
    <t xml:space="preserve">  t</t>
  </si>
  <si>
    <t>тона</t>
  </si>
  <si>
    <t>гигават час</t>
  </si>
  <si>
    <t>ENERGY BALANCES, BULLETIN (tables)</t>
  </si>
  <si>
    <t>ЕНЕРГЕТСКИ БИЛАНСИ, БИЛТЕН (табеле)</t>
  </si>
  <si>
    <r>
      <t>ПОДРУЧЈА ДЈЕЛАТНОСТИ</t>
    </r>
    <r>
      <rPr>
        <b/>
        <vertAlign val="superscript"/>
        <sz val="14"/>
        <color rgb="FFC00000"/>
        <rFont val="Arial Narrow"/>
        <family val="2"/>
      </rPr>
      <t>1)</t>
    </r>
  </si>
  <si>
    <t>A</t>
  </si>
  <si>
    <t>Пољопривреда, шумарство и риболов</t>
  </si>
  <si>
    <t>B</t>
  </si>
  <si>
    <t>Вађење руда и камена</t>
  </si>
  <si>
    <t>C</t>
  </si>
  <si>
    <t>Прерађивачка индустрија</t>
  </si>
  <si>
    <t>D</t>
  </si>
  <si>
    <t>Производња и снабдијевање електричном енергијом, гасом, паром и климатизација</t>
  </si>
  <si>
    <t>E</t>
  </si>
  <si>
    <t>Снабдијевање водом, канализација, управљање отпадом и дјелатности санације (ремедијације) животне средине</t>
  </si>
  <si>
    <t>F</t>
  </si>
  <si>
    <t>G</t>
  </si>
  <si>
    <t>Трговина на велико и на мало; поправка моторних возила и мотоцикала</t>
  </si>
  <si>
    <t>H</t>
  </si>
  <si>
    <t>Саобраћај и складиштење</t>
  </si>
  <si>
    <t>I</t>
  </si>
  <si>
    <t>Дјелатност пружања смјештаја, припреме и послуживања хране; хотелијерство и угоститељство</t>
  </si>
  <si>
    <t>J</t>
  </si>
  <si>
    <t>Информације и комуникације</t>
  </si>
  <si>
    <t>K</t>
  </si>
  <si>
    <t>Финансијске дјелатности и дјелатности осигурања</t>
  </si>
  <si>
    <t>L</t>
  </si>
  <si>
    <t>Пословање некретнинама</t>
  </si>
  <si>
    <t>M</t>
  </si>
  <si>
    <t>Стручне, научне и техничке дјелатности</t>
  </si>
  <si>
    <t>N</t>
  </si>
  <si>
    <t>Административне и помоћне услужне дјелатности</t>
  </si>
  <si>
    <t>O</t>
  </si>
  <si>
    <t>Јавна управа и одбрана; обавезно социјално осигурање</t>
  </si>
  <si>
    <t>P</t>
  </si>
  <si>
    <t>Образовање</t>
  </si>
  <si>
    <t>Q</t>
  </si>
  <si>
    <t>Дјелатности здравствене заштите и социјалног рада</t>
  </si>
  <si>
    <t>R</t>
  </si>
  <si>
    <t>Умјетност, забава и рекреација</t>
  </si>
  <si>
    <t>S</t>
  </si>
  <si>
    <t>Остале услужне дјелатности</t>
  </si>
  <si>
    <t>T</t>
  </si>
  <si>
    <t>Дјелатности домаћинстава као послодаваца; дјелатности домаћинстава која производе различиту робу и обављају различите услуге за сопствену потребу</t>
  </si>
  <si>
    <t>U</t>
  </si>
  <si>
    <t>Дјелатности екстериторијалних организација и органа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</si>
  <si>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Према Уредби о класификацији дјелатности Републике Српске („Службени гласник Републике Српске“, број 8/14)</t>
    </r>
  </si>
  <si>
    <t>TABLES</t>
  </si>
  <si>
    <t>SYMBOLS AND ABBREVIATIONS</t>
  </si>
  <si>
    <t>SECTIONS OF ECONOMIC ACTIVITY</t>
  </si>
  <si>
    <r>
      <t>SECTIONS OF ECONOMIC ACTIVITY</t>
    </r>
    <r>
      <rPr>
        <b/>
        <vertAlign val="superscript"/>
        <sz val="14"/>
        <color rgb="FFC00000"/>
        <rFont val="Arial Narrow"/>
        <family val="2"/>
        <charset val="238"/>
      </rPr>
      <t>1)</t>
    </r>
  </si>
  <si>
    <t>Agriculture, forestry and fishing</t>
  </si>
  <si>
    <t>Mining and quarrying</t>
  </si>
  <si>
    <t>Manufacturing</t>
  </si>
  <si>
    <t>Electricity, gas, steam and air-conditioning supply</t>
  </si>
  <si>
    <t>Water supply, sewerage, waste management and remediation</t>
  </si>
  <si>
    <t xml:space="preserve">Wholesale and retail trade; repair of motor vehicles and motorcycles 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</si>
  <si>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</si>
  <si>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</si>
  <si>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</si>
  <si>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</si>
  <si>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</si>
  <si>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</si>
  <si>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</si>
  <si>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</si>
  <si>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</si>
  <si>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</si>
  <si>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</si>
  <si>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services</t>
  </si>
  <si>
    <t xml:space="preserve">Activities of households as employers; undifferentiated goods- and services- producing activities of households for own use </t>
  </si>
  <si>
    <t xml:space="preserve">Activities of extra-territorial organisations and bodies </t>
  </si>
  <si>
    <t>no occurrence</t>
  </si>
  <si>
    <t>data not available</t>
  </si>
  <si>
    <t>data lower than 0.5 of the given unit of measure</t>
  </si>
  <si>
    <t>corrected data</t>
  </si>
  <si>
    <t>symbol for footnote in a table</t>
  </si>
  <si>
    <t>tonne</t>
  </si>
  <si>
    <r>
      <rPr>
        <vertAlign val="superscript"/>
        <sz val="10"/>
        <rFont val="Arial Narrow"/>
        <family val="2"/>
      </rPr>
      <t>1)</t>
    </r>
    <r>
      <rPr>
        <sz val="10"/>
        <rFont val="Arial Narrow"/>
        <family val="2"/>
      </rPr>
      <t xml:space="preserve"> Pursuant to the Decision on the Classification of Economic Activities of Republika Srpska (“Official Gazette of Republika Srpska”, No. 9/13 and 33/13).</t>
    </r>
  </si>
  <si>
    <t>Gcal</t>
  </si>
  <si>
    <t>Mtoe</t>
  </si>
  <si>
    <t xml:space="preserve">тераџул </t>
  </si>
  <si>
    <t>гигакалорија</t>
  </si>
  <si>
    <t>милион тона еквиваленатa нафте</t>
  </si>
  <si>
    <t>стандардни метар кубни природног гаса</t>
  </si>
  <si>
    <r>
      <t>Stm</t>
    </r>
    <r>
      <rPr>
        <b/>
        <vertAlign val="superscript"/>
        <sz val="10"/>
        <color theme="0"/>
        <rFont val="Arial Narrow"/>
        <family val="2"/>
      </rPr>
      <t>3</t>
    </r>
  </si>
  <si>
    <t>Тerajoule</t>
  </si>
  <si>
    <t>Gigacalorie</t>
  </si>
  <si>
    <t>Million tonnes of oil equivalent</t>
  </si>
  <si>
    <t>Gigawatt-hour</t>
  </si>
  <si>
    <t>Standard cubic metre of natural gas</t>
  </si>
  <si>
    <t>Gwh</t>
  </si>
  <si>
    <r>
      <t>Основни фактори конверзије за енергију/</t>
    </r>
    <r>
      <rPr>
        <i/>
        <sz val="9"/>
        <color theme="1"/>
        <rFont val="Arial Narrow"/>
        <family val="2"/>
        <charset val="238"/>
      </rPr>
      <t>General conversion factors for energy</t>
    </r>
    <r>
      <rPr>
        <i/>
        <vertAlign val="superscript"/>
        <sz val="9"/>
        <color theme="1"/>
        <rFont val="Arial Narrow"/>
        <family val="2"/>
        <charset val="238"/>
      </rPr>
      <t>2</t>
    </r>
    <r>
      <rPr>
        <vertAlign val="superscript"/>
        <sz val="9"/>
        <color theme="1"/>
        <rFont val="Arial Narrow"/>
        <family val="2"/>
        <charset val="238"/>
      </rPr>
      <t>)</t>
    </r>
  </si>
  <si>
    <r>
      <t>2,388 x 10</t>
    </r>
    <r>
      <rPr>
        <vertAlign val="superscript"/>
        <sz val="9"/>
        <color theme="1"/>
        <rFont val="Arial Narrow"/>
        <family val="2"/>
        <charset val="238"/>
      </rPr>
      <t>-5</t>
    </r>
  </si>
  <si>
    <r>
      <t>4,1868 x 10</t>
    </r>
    <r>
      <rPr>
        <vertAlign val="superscript"/>
        <sz val="9"/>
        <color theme="1"/>
        <rFont val="Arial Narrow"/>
        <family val="2"/>
        <charset val="238"/>
      </rPr>
      <t>-3</t>
    </r>
  </si>
  <si>
    <r>
      <t>1,163 x 10</t>
    </r>
    <r>
      <rPr>
        <vertAlign val="superscript"/>
        <sz val="9"/>
        <color theme="1"/>
        <rFont val="Arial Narrow"/>
        <family val="2"/>
        <charset val="238"/>
      </rPr>
      <t>-3</t>
    </r>
  </si>
  <si>
    <r>
      <t>4,1868 x 10</t>
    </r>
    <r>
      <rPr>
        <vertAlign val="superscript"/>
        <sz val="9"/>
        <color theme="1"/>
        <rFont val="Arial Narrow"/>
        <family val="2"/>
        <charset val="238"/>
      </rPr>
      <t>4</t>
    </r>
  </si>
  <si>
    <r>
      <t>8,6 x 10</t>
    </r>
    <r>
      <rPr>
        <vertAlign val="superscript"/>
        <sz val="9"/>
        <color theme="1"/>
        <rFont val="Arial Narrow"/>
        <family val="2"/>
        <charset val="238"/>
      </rPr>
      <t>-5</t>
    </r>
  </si>
  <si>
    <t>1.1. Balance of electricity, heat, natural gas, coal, oil and petroleum products</t>
  </si>
  <si>
    <t>1.2. Balance of electricity</t>
  </si>
  <si>
    <t>1.3. Balance of heat</t>
  </si>
  <si>
    <t>1.4. Balance of natural gas</t>
  </si>
  <si>
    <t>1.5. Balanc of coal</t>
  </si>
  <si>
    <t>1.6. Balance of oil and petroleum products (t)</t>
  </si>
  <si>
    <t>1.6a. Balance of oil and petroleum products (TJ)</t>
  </si>
  <si>
    <t xml:space="preserve">1.7. Balance of biogas </t>
  </si>
  <si>
    <t>2.1. Balance of electricity</t>
  </si>
  <si>
    <t>2.2. Balance of heat</t>
  </si>
  <si>
    <t>2.3. Balance of natural gas</t>
  </si>
  <si>
    <t>2.4. Balance of coal</t>
  </si>
  <si>
    <t>2.5. Balance of oil and petroleum products</t>
  </si>
  <si>
    <t>2.6. Balance of biogas</t>
  </si>
  <si>
    <t>3.1. Consumption of energy commodities for the production of electricity and heat</t>
  </si>
  <si>
    <t>1.1. Биланс електричне енергије, топлотне енергије, природног гаса, угља, нафте и деривата нафте</t>
  </si>
  <si>
    <t>1.2. Биланс електричне енергије</t>
  </si>
  <si>
    <t>1.3. Биланс топлотне енергије</t>
  </si>
  <si>
    <t>1.4. Биланс природног гаса</t>
  </si>
  <si>
    <t>1.5. Биланс угља</t>
  </si>
  <si>
    <t>1.6. Биланс нафте и деривата нафте (t)</t>
  </si>
  <si>
    <t>1.6a. Биланс нафте и деривата нафте (TJ)</t>
  </si>
  <si>
    <t>1.7. Биланс биогаса</t>
  </si>
  <si>
    <t>2.1. Биланс електричне енергије</t>
  </si>
  <si>
    <t>2.2. Биланс топлотне енергије</t>
  </si>
  <si>
    <t>2.3. Биланс природног гаса</t>
  </si>
  <si>
    <t>2.4. Биланс угља</t>
  </si>
  <si>
    <t>2.5. Биланс нафте и деривата нафте</t>
  </si>
  <si>
    <t>2.6. Биланс биогаса</t>
  </si>
  <si>
    <t>3.1. Утрошак енергената за производњу електричне и  топлотне енергије</t>
  </si>
  <si>
    <r>
      <t>хиљ./</t>
    </r>
    <r>
      <rPr>
        <i/>
        <sz val="8"/>
        <rFont val="Arial Narrow"/>
        <family val="2"/>
        <charset val="238"/>
      </rPr>
      <t>thous.</t>
    </r>
    <r>
      <rPr>
        <sz val="8"/>
        <rFont val="Arial Narrow"/>
        <family val="2"/>
      </rPr>
      <t xml:space="preserve"> Stm</t>
    </r>
    <r>
      <rPr>
        <vertAlign val="superscript"/>
        <sz val="8"/>
        <rFont val="Arial Narrow"/>
        <family val="2"/>
        <charset val="238"/>
      </rPr>
      <t>3</t>
    </r>
  </si>
  <si>
    <r>
      <t xml:space="preserve"> хиљ./thous. Sm</t>
    </r>
    <r>
      <rPr>
        <vertAlign val="superscript"/>
        <sz val="8"/>
        <color theme="1"/>
        <rFont val="Arial Narrow"/>
        <family val="2"/>
      </rPr>
      <t>3</t>
    </r>
  </si>
  <si>
    <r>
      <t xml:space="preserve"> хиљ./thous. m</t>
    </r>
    <r>
      <rPr>
        <vertAlign val="superscript"/>
        <sz val="8"/>
        <color theme="1"/>
        <rFont val="Arial Narrow"/>
        <family val="2"/>
      </rPr>
      <t>3</t>
    </r>
  </si>
  <si>
    <r>
      <t xml:space="preserve">Мазут        </t>
    </r>
    <r>
      <rPr>
        <i/>
        <sz val="8"/>
        <rFont val="Arial Narrow"/>
        <family val="2"/>
      </rPr>
      <t>Fuel Oil</t>
    </r>
  </si>
  <si>
    <t>Мазут        Fuel Oil</t>
  </si>
  <si>
    <r>
      <t xml:space="preserve">2) </t>
    </r>
    <r>
      <rPr>
        <sz val="8"/>
        <color theme="1"/>
        <rFont val="Arial Narrow"/>
        <family val="2"/>
        <charset val="238"/>
      </rPr>
      <t>IEA: Кey World Energy Statistics</t>
    </r>
  </si>
  <si>
    <t xml:space="preserve">     </t>
  </si>
  <si>
    <r>
      <t xml:space="preserve">    </t>
    </r>
    <r>
      <rPr>
        <i/>
        <sz val="8"/>
        <rFont val="Arial Narrow"/>
        <family val="2"/>
      </rPr>
      <t xml:space="preserve"> </t>
    </r>
  </si>
  <si>
    <t xml:space="preserve">      </t>
  </si>
  <si>
    <r>
      <t xml:space="preserve">Укупна електрична енергија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rFont val="Arial Narrow"/>
        <family val="2"/>
      </rPr>
      <t>Electricity</t>
    </r>
  </si>
  <si>
    <r>
      <t xml:space="preserve">Solarna električna energija                        </t>
    </r>
    <r>
      <rPr>
        <i/>
        <sz val="8"/>
        <rFont val="Arial Narrow"/>
        <family val="2"/>
      </rPr>
      <t>Solar energy</t>
    </r>
  </si>
  <si>
    <t>1.2. БИЛАНС ЕЛЕКТРИЧНЕ ЕНЕРГИЈЕ, 2024.</t>
  </si>
  <si>
    <r>
      <t xml:space="preserve">     </t>
    </r>
    <r>
      <rPr>
        <i/>
        <sz val="8"/>
        <rFont val="Arial Narrow"/>
        <family val="2"/>
      </rPr>
      <t>BALANCE OF ELECTRICITY, 2024</t>
    </r>
  </si>
  <si>
    <t>1.3. БИЛАНС ТОПЛОТНЕ ЕНЕРГИЈЕ, 2024.</t>
  </si>
  <si>
    <t xml:space="preserve">       BALANCE OF HEAT, 2024</t>
  </si>
  <si>
    <t>1.4. БИЛАНС ПРИРОДНОГ ГАСА, 2024.</t>
  </si>
  <si>
    <t xml:space="preserve">      BALANCE OF NATURAL GAS, 2024</t>
  </si>
  <si>
    <t>1.5. БИЛАНС УГЉА, 2024.</t>
  </si>
  <si>
    <t xml:space="preserve">      BALANCE OF COAL, 2024</t>
  </si>
  <si>
    <t>1.6. БИЛАНС НАФТЕ И ДЕРИВАТА НАФТЕ, 2024.</t>
  </si>
  <si>
    <t xml:space="preserve">      BALANCE OF OIL AND PETROLEUM PRODUCTS, 2024</t>
  </si>
  <si>
    <t>1.6. БИЛАНС НАФТЕ И ДЕРИВАТА НАФТЕ, 2024</t>
  </si>
  <si>
    <t>1.6a. БИЛАНС НАФТЕ И ДЕРИВАТА НАФТЕ, 2024</t>
  </si>
  <si>
    <t>1.6a. БИЛАНС НАФТЕ И ДЕРИВАТА НАФТЕ, 2024.</t>
  </si>
  <si>
    <t xml:space="preserve">         BALANCE OF OIL AND PETROLEUM PRODUCTS, 2024</t>
  </si>
  <si>
    <r>
      <t xml:space="preserve">Нафта и деривати нафте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rFont val="Arial Narrow"/>
        <family val="2"/>
      </rPr>
      <t>Oil and petroleum products</t>
    </r>
  </si>
  <si>
    <r>
      <t xml:space="preserve">Биогас                                                                                                                                                                   </t>
    </r>
    <r>
      <rPr>
        <i/>
        <sz val="8"/>
        <color theme="1"/>
        <rFont val="Arial Narrow"/>
        <family val="2"/>
        <charset val="238"/>
      </rPr>
      <t>Biogas</t>
    </r>
  </si>
  <si>
    <r>
      <t xml:space="preserve">Угаљ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rFont val="Arial Narrow"/>
        <family val="2"/>
      </rPr>
      <t>Coal</t>
    </r>
  </si>
  <si>
    <r>
      <t xml:space="preserve">Природни гас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rFont val="Arial Narrow"/>
        <family val="2"/>
      </rPr>
      <t>Natural gas</t>
    </r>
  </si>
  <si>
    <r>
      <t xml:space="preserve">Топлотна енергија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i/>
        <sz val="10"/>
        <rFont val="Arial Narrow"/>
        <family val="2"/>
      </rPr>
      <t>Heat</t>
    </r>
  </si>
  <si>
    <t>1.7. БИЛАНС БИОГАСА, 2024.</t>
  </si>
  <si>
    <t xml:space="preserve">       BALANCE OF BIOGAS, 2024</t>
  </si>
  <si>
    <t>1.1. БИЛАНС ЕЛЕКТРИЧНЕ ЕНЕРГИЈЕ, ТОПЛОТНЕ ЕНЕРГИЈЕ, ПРИРОДНОГ ГАСА, БИОГАСА, УГЉА, НАФТЕ И ДЕРИВАТА НАФТЕ, 2024.</t>
  </si>
  <si>
    <t xml:space="preserve">       BALANCE OF ELECTRICITY, HEAT, NATURAL GAS, BIOGAS, COAL, OIL AND PETROLEUM PRODUCTS, 2024</t>
  </si>
  <si>
    <t>3.1.  УТРОШАК  ЕНЕРГЕНАТА ЗА ПРОИЗВОДЊУ ЕЛЕКТРИЧНЕ И ТОПЛОТНЕ ЕНЕРГИЈЕ, 2024.</t>
  </si>
  <si>
    <r>
      <t xml:space="preserve">       </t>
    </r>
    <r>
      <rPr>
        <i/>
        <sz val="8"/>
        <color theme="1"/>
        <rFont val="Arial Narrow"/>
        <family val="2"/>
      </rPr>
      <t xml:space="preserve"> CONSUMPTION OF ENERGY COMMODITIES FOR THE PRODUCTION OF ELECTRICITY AND HEAT, 2024</t>
    </r>
  </si>
  <si>
    <r>
      <t>хиљ./</t>
    </r>
    <r>
      <rPr>
        <i/>
        <sz val="8"/>
        <rFont val="Arial Narrow"/>
        <family val="2"/>
      </rPr>
      <t>thous</t>
    </r>
    <r>
      <rPr>
        <sz val="8"/>
        <rFont val="Arial Narrow"/>
        <family val="2"/>
      </rPr>
      <t>. m</t>
    </r>
    <r>
      <rPr>
        <vertAlign val="superscript"/>
        <sz val="10"/>
        <rFont val="Arial"/>
        <family val="2"/>
      </rPr>
      <t>3</t>
    </r>
  </si>
  <si>
    <r>
      <t xml:space="preserve">Угаљ
</t>
    </r>
    <r>
      <rPr>
        <i/>
        <sz val="8"/>
        <rFont val="Arial Narrow"/>
        <family val="2"/>
      </rPr>
      <t xml:space="preserve">Coal </t>
    </r>
  </si>
  <si>
    <t>2.6. БИЛАНС БИОГАСА</t>
  </si>
  <si>
    <t xml:space="preserve">       BALANCE OF BIOGAS</t>
  </si>
  <si>
    <t>2.5. БИЛАНС НАФТЕ И ДЕРИВАТА НАФТЕ</t>
  </si>
  <si>
    <t xml:space="preserve">       BALANCE OF OIL AND PETROLEUM PRODUCTS</t>
  </si>
  <si>
    <t>2.4. БИЛАНС УГЉА</t>
  </si>
  <si>
    <t xml:space="preserve">       BALANCE OF COAL</t>
  </si>
  <si>
    <t>2.3. БИЛАНС ПРИРОДНОГ ГАСА</t>
  </si>
  <si>
    <t xml:space="preserve">       BALANCE OF NATURAL GAS</t>
  </si>
  <si>
    <t>2.2. БИЛАНС ТОПЛОТНЕ ЕНЕРГИЈЕ</t>
  </si>
  <si>
    <t xml:space="preserve">       BALANCE OF HEAT</t>
  </si>
  <si>
    <t>2.1. БИЛАНС ЕЛЕКТРИЧНЕ ЕНЕРГИЈЕ</t>
  </si>
  <si>
    <t xml:space="preserve">       BALANCE OF ELECTRICITY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</si>
</sst>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 x14ac:knownFonts="1">
    <font>
      <sz val="11"/>
      <color theme="1"/>
      <name val="Calibri"/>
      <family val="2"/>
      <charset val="238"/>
      <scheme val="minor"/>
    </font>
    <font>
      <sz val="8"/>
      <name val="Arial Narrow"/>
      <family val="2"/>
    </font>
    <font>
      <sz val="12"/>
      <name val="Arial"/>
      <family val="2"/>
    </font>
    <font>
      <sz val="9"/>
      <name val="Arial"/>
      <family val="2"/>
    </font>
    <font>
      <sz val="10"/>
      <name val="Arial"/>
      <family val="2"/>
    </font>
    <font>
      <i/>
      <sz val="8"/>
      <name val="Arial Narrow"/>
      <family val="2"/>
    </font>
    <font>
      <sz val="8"/>
      <name val="Arial"/>
      <family val="2"/>
    </font>
    <font>
      <sz val="8"/>
      <color theme="1"/>
      <name val="Calibri"/>
      <family val="2"/>
      <charset val="238"/>
      <scheme val="minor"/>
    </font>
    <font>
      <i/>
      <sz val="8"/>
      <color theme="1"/>
      <name val="Arial Narrow"/>
      <family val="2"/>
    </font>
    <font>
      <b/>
      <sz val="8"/>
      <name val="Arial Narrow"/>
      <family val="2"/>
    </font>
    <font>
      <b/>
      <i/>
      <sz val="8"/>
      <name val="Arial Narrow"/>
      <family val="2"/>
    </font>
    <font>
      <sz val="8"/>
      <color theme="1"/>
      <name val="Arial Narrow"/>
      <family val="2"/>
    </font>
    <font>
      <sz val="10"/>
      <name val="Arial Narrow"/>
      <family val="2"/>
    </font>
    <font>
      <i/>
      <sz val="10"/>
      <name val="Arial Narrow"/>
      <family val="2"/>
    </font>
    <font>
      <sz val="7"/>
      <name val="Arial Narrow"/>
      <family val="2"/>
    </font>
    <font>
      <u/>
      <sz val="11"/>
      <color theme="10"/>
      <name val="Calibri"/>
      <family val="2"/>
    </font>
    <font>
      <sz val="11"/>
      <name val="Calibri"/>
      <family val="2"/>
      <charset val="238"/>
      <scheme val="minor"/>
    </font>
    <font>
      <sz val="9"/>
      <name val="Arial Narrow"/>
      <family val="2"/>
    </font>
    <font>
      <b/>
      <sz val="9"/>
      <name val="Arial Narrow"/>
      <family val="2"/>
    </font>
    <font>
      <sz val="8"/>
      <color rgb="FFFF0000"/>
      <name val="Calibri"/>
      <family val="2"/>
      <charset val="238"/>
      <scheme val="minor"/>
    </font>
    <font>
      <sz val="8"/>
      <color rgb="FFFF0000"/>
      <name val="Arial Narrow"/>
      <family val="2"/>
    </font>
    <font>
      <vertAlign val="superscript"/>
      <sz val="10"/>
      <name val="Arial"/>
      <family val="2"/>
    </font>
    <font>
      <vertAlign val="superscript"/>
      <sz val="8"/>
      <color theme="1"/>
      <name val="Arial Narrow"/>
      <family val="2"/>
    </font>
    <font>
      <sz val="10"/>
      <color rgb="FF0070C0"/>
      <name val="Arial Narrow"/>
      <family val="2"/>
    </font>
    <font>
      <b/>
      <sz val="48"/>
      <color theme="3"/>
      <name val="Arial Narrow"/>
      <family val="2"/>
    </font>
    <font>
      <sz val="14"/>
      <color rgb="FF0070C0"/>
      <name val="Arial Narrow"/>
      <family val="2"/>
    </font>
    <font>
      <sz val="12"/>
      <name val="Arial Narrow"/>
      <family val="2"/>
    </font>
    <font>
      <b/>
      <sz val="14"/>
      <color rgb="FFC00000"/>
      <name val="Arial Narrow"/>
      <family val="2"/>
    </font>
    <font>
      <sz val="10"/>
      <color rgb="FFC00000"/>
      <name val="Arial"/>
      <family val="2"/>
    </font>
    <font>
      <b/>
      <sz val="10"/>
      <color theme="0"/>
      <name val="Arial Narrow"/>
      <family val="2"/>
    </font>
    <font>
      <b/>
      <sz val="10"/>
      <name val="Arial Narrow"/>
      <family val="2"/>
    </font>
    <font>
      <vertAlign val="superscript"/>
      <sz val="10"/>
      <name val="Arial Narrow"/>
      <family val="2"/>
    </font>
    <font>
      <b/>
      <vertAlign val="superscript"/>
      <sz val="10"/>
      <color theme="0"/>
      <name val="Arial Narrow"/>
      <family val="2"/>
    </font>
    <font>
      <b/>
      <vertAlign val="superscript"/>
      <sz val="14"/>
      <color rgb="FFC00000"/>
      <name val="Arial Narrow"/>
      <family val="2"/>
    </font>
    <font>
      <b/>
      <sz val="26"/>
      <color theme="0"/>
      <name val="Arial Narrow"/>
      <family val="2"/>
      <charset val="238"/>
    </font>
    <font>
      <b/>
      <vertAlign val="superscript"/>
      <sz val="14"/>
      <color rgb="FFC00000"/>
      <name val="Arial Narrow"/>
      <family val="2"/>
      <charset val="238"/>
    </font>
    <font>
      <sz val="8"/>
      <color theme="1"/>
      <name val="Arial Narrow"/>
      <family val="2"/>
      <charset val="238"/>
    </font>
    <font>
      <i/>
      <sz val="8"/>
      <color theme="1"/>
      <name val="Arial Narrow"/>
      <family val="2"/>
      <charset val="238"/>
    </font>
    <font>
      <vertAlign val="superscript"/>
      <sz val="8"/>
      <color theme="1"/>
      <name val="Arial Narrow"/>
      <family val="2"/>
      <charset val="238"/>
    </font>
    <font>
      <sz val="9"/>
      <color theme="1"/>
      <name val="Arial Narrow"/>
      <family val="2"/>
      <charset val="238"/>
    </font>
    <font>
      <i/>
      <sz val="9"/>
      <color theme="1"/>
      <name val="Arial Narrow"/>
      <family val="2"/>
      <charset val="238"/>
    </font>
    <font>
      <i/>
      <vertAlign val="superscript"/>
      <sz val="9"/>
      <color theme="1"/>
      <name val="Arial Narrow"/>
      <family val="2"/>
      <charset val="238"/>
    </font>
    <font>
      <vertAlign val="superscript"/>
      <sz val="9"/>
      <color theme="1"/>
      <name val="Arial Narrow"/>
      <family val="2"/>
      <charset val="238"/>
    </font>
    <font>
      <b/>
      <sz val="24"/>
      <color rgb="FFC00000"/>
      <name val="Arial Narrow"/>
      <family val="2"/>
    </font>
    <font>
      <sz val="10"/>
      <color theme="3"/>
      <name val="Arial Narrow"/>
      <family val="2"/>
      <charset val="238"/>
    </font>
    <font>
      <i/>
      <sz val="8"/>
      <name val="Arial Narrow"/>
      <family val="2"/>
      <charset val="238"/>
    </font>
    <font>
      <vertAlign val="superscript"/>
      <sz val="8"/>
      <name val="Arial Narrow"/>
      <family val="2"/>
      <charset val="238"/>
    </font>
    <font>
      <sz val="8"/>
      <name val="Arial Narrow"/>
      <family val="2"/>
      <charset val="238"/>
    </font>
    <font>
      <b/>
      <sz val="11"/>
      <color theme="3"/>
      <name val="Arial Narrow"/>
      <family val="2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2F2F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medium">
        <color rgb="FF0070C0"/>
      </left>
      <right/>
      <top/>
      <bottom style="medium">
        <color rgb="FF0070C0"/>
      </bottom>
      <diagonal/>
    </border>
    <border>
      <left/>
      <right/>
      <top/>
      <bottom style="medium">
        <color rgb="FF0070C0"/>
      </bottom>
      <diagonal/>
    </border>
    <border>
      <left/>
      <right style="medium">
        <color rgb="FF0070C0"/>
      </right>
      <top/>
      <bottom style="medium">
        <color rgb="FF0070C0"/>
      </bottom>
      <diagonal/>
    </border>
    <border>
      <left/>
      <right/>
      <top style="medium">
        <color rgb="FF0070C0"/>
      </top>
      <bottom style="medium">
        <color rgb="FF0070C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4" fillId="0" borderId="0"/>
    <xf numFmtId="0" fontId="4" fillId="0" borderId="0"/>
    <xf numFmtId="0" fontId="4" fillId="0" borderId="0"/>
    <xf numFmtId="0" fontId="15" fillId="0" borderId="0" applyNumberFormat="0" applyFont="0" applyFill="0" applyBorder="0" applyAlignment="0" applyProtection="0">
      <alignment vertical="top"/>
      <protection locked="0"/>
    </xf>
  </cellStyleXfs>
  <cellXfs count="471">
    <xf numFmtId="0" fontId="0" fillId="0" borderId="0" xfId="0"/>
    <xf numFmtId="0" fontId="1" fillId="0" borderId="0" xfId="0" applyNumberFormat="1" applyFont="1" applyFill="1" applyBorder="1" applyAlignment="1" applyProtection="1"/>
    <xf numFmtId="0" fontId="2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/>
    <xf numFmtId="0" fontId="4" fillId="0" borderId="0" xfId="1" applyBorder="1"/>
    <xf numFmtId="0" fontId="1" fillId="0" borderId="0" xfId="0" applyFont="1" applyFill="1" applyBorder="1" applyAlignment="1" applyProtection="1">
      <alignment horizontal="left" vertical="center" indent="1"/>
    </xf>
    <xf numFmtId="0" fontId="5" fillId="0" borderId="0" xfId="0" applyFont="1" applyFill="1" applyBorder="1" applyAlignment="1" applyProtection="1">
      <alignment horizontal="left" vertical="center" indent="1"/>
    </xf>
    <xf numFmtId="1" fontId="1" fillId="0" borderId="8" xfId="1" applyNumberFormat="1" applyFont="1" applyFill="1" applyBorder="1" applyAlignment="1">
      <alignment vertical="center"/>
    </xf>
    <xf numFmtId="1" fontId="1" fillId="0" borderId="8" xfId="1" applyNumberFormat="1" applyFont="1" applyFill="1" applyBorder="1" applyAlignment="1">
      <alignment horizontal="right" vertical="center"/>
    </xf>
    <xf numFmtId="1" fontId="1" fillId="0" borderId="8" xfId="0" applyNumberFormat="1" applyFont="1" applyFill="1" applyBorder="1" applyAlignment="1" applyProtection="1"/>
    <xf numFmtId="1" fontId="1" fillId="0" borderId="13" xfId="2" applyNumberFormat="1" applyFont="1" applyBorder="1" applyAlignment="1">
      <alignment horizontal="right" vertical="center" wrapText="1"/>
    </xf>
    <xf numFmtId="1" fontId="1" fillId="0" borderId="8" xfId="2" applyNumberFormat="1" applyFont="1" applyBorder="1" applyAlignment="1">
      <alignment horizontal="right" vertical="center" wrapText="1"/>
    </xf>
    <xf numFmtId="1" fontId="1" fillId="0" borderId="0" xfId="0" applyNumberFormat="1" applyFont="1" applyAlignment="1">
      <alignment horizontal="right"/>
    </xf>
    <xf numFmtId="1" fontId="1" fillId="0" borderId="0" xfId="0" applyNumberFormat="1" applyFont="1"/>
    <xf numFmtId="0" fontId="1" fillId="0" borderId="0" xfId="0" applyFont="1" applyAlignment="1">
      <alignment horizontal="right"/>
    </xf>
    <xf numFmtId="0" fontId="1" fillId="0" borderId="0" xfId="0" applyFont="1"/>
    <xf numFmtId="1" fontId="1" fillId="0" borderId="0" xfId="2" applyNumberFormat="1" applyFont="1" applyBorder="1" applyAlignment="1">
      <alignment horizontal="right" vertical="center" wrapText="1"/>
    </xf>
    <xf numFmtId="0" fontId="1" fillId="0" borderId="0" xfId="0" applyFont="1" applyBorder="1" applyAlignment="1">
      <alignment horizontal="right"/>
    </xf>
    <xf numFmtId="0" fontId="3" fillId="0" borderId="0" xfId="0" applyFont="1" applyFill="1" applyBorder="1" applyAlignment="1">
      <alignment horizontal="right" wrapText="1"/>
    </xf>
    <xf numFmtId="0" fontId="3" fillId="0" borderId="0" xfId="0" applyFont="1" applyBorder="1" applyAlignment="1">
      <alignment horizontal="right" wrapText="1"/>
    </xf>
    <xf numFmtId="0" fontId="0" fillId="0" borderId="0" xfId="0" applyBorder="1"/>
    <xf numFmtId="0" fontId="0" fillId="0" borderId="0" xfId="0" applyAlignment="1">
      <alignment horizontal="left" indent="1"/>
    </xf>
    <xf numFmtId="1" fontId="3" fillId="0" borderId="0" xfId="0" applyNumberFormat="1" applyFont="1" applyBorder="1" applyAlignment="1">
      <alignment horizontal="right" wrapText="1"/>
    </xf>
    <xf numFmtId="1" fontId="0" fillId="0" borderId="0" xfId="0" applyNumberFormat="1"/>
    <xf numFmtId="1" fontId="1" fillId="0" borderId="10" xfId="1" applyNumberFormat="1" applyFont="1" applyBorder="1" applyAlignment="1">
      <alignment horizontal="right" vertical="center" wrapText="1"/>
    </xf>
    <xf numFmtId="0" fontId="1" fillId="0" borderId="6" xfId="0" applyFont="1" applyFill="1" applyBorder="1" applyAlignment="1" applyProtection="1">
      <alignment horizontal="left" vertical="center"/>
    </xf>
    <xf numFmtId="1" fontId="1" fillId="0" borderId="0" xfId="0" applyNumberFormat="1" applyFont="1" applyFill="1" applyBorder="1" applyAlignment="1" applyProtection="1">
      <alignment horizontal="right" vertical="center"/>
    </xf>
    <xf numFmtId="1" fontId="1" fillId="0" borderId="0" xfId="1" applyNumberFormat="1" applyFont="1" applyFill="1" applyBorder="1" applyAlignment="1">
      <alignment horizontal="right" vertical="center"/>
    </xf>
    <xf numFmtId="0" fontId="1" fillId="0" borderId="6" xfId="0" applyFont="1" applyFill="1" applyBorder="1" applyAlignment="1" applyProtection="1">
      <alignment horizontal="left" vertical="center" indent="1"/>
    </xf>
    <xf numFmtId="0" fontId="1" fillId="0" borderId="6" xfId="2" applyFont="1" applyFill="1" applyBorder="1" applyAlignment="1">
      <alignment horizontal="left" vertical="center" indent="1"/>
    </xf>
    <xf numFmtId="1" fontId="0" fillId="0" borderId="0" xfId="0" applyNumberFormat="1" applyBorder="1"/>
    <xf numFmtId="0" fontId="1" fillId="0" borderId="0" xfId="0" applyFont="1" applyFill="1" applyBorder="1" applyAlignment="1">
      <alignment horizontal="right"/>
    </xf>
    <xf numFmtId="0" fontId="1" fillId="0" borderId="6" xfId="0" applyFont="1" applyFill="1" applyBorder="1" applyAlignment="1" applyProtection="1">
      <alignment horizontal="left" vertical="center" wrapText="1" indent="1"/>
    </xf>
    <xf numFmtId="0" fontId="1" fillId="0" borderId="6" xfId="0" applyFont="1" applyFill="1" applyBorder="1" applyAlignment="1" applyProtection="1">
      <alignment horizontal="left" indent="1"/>
    </xf>
    <xf numFmtId="0" fontId="1" fillId="0" borderId="0" xfId="2" applyFont="1" applyBorder="1"/>
    <xf numFmtId="0" fontId="7" fillId="0" borderId="0" xfId="0" applyFont="1"/>
    <xf numFmtId="0" fontId="7" fillId="0" borderId="0" xfId="0" applyFont="1" applyAlignment="1">
      <alignment horizontal="right"/>
    </xf>
    <xf numFmtId="0" fontId="1" fillId="2" borderId="2" xfId="2" applyFont="1" applyFill="1" applyBorder="1" applyAlignment="1">
      <alignment horizontal="center" vertical="center" wrapText="1"/>
    </xf>
    <xf numFmtId="0" fontId="5" fillId="0" borderId="0" xfId="2" applyFont="1" applyBorder="1"/>
    <xf numFmtId="0" fontId="1" fillId="0" borderId="0" xfId="1" applyFont="1" applyBorder="1"/>
    <xf numFmtId="0" fontId="0" fillId="0" borderId="0" xfId="0" applyFill="1" applyBorder="1"/>
    <xf numFmtId="0" fontId="5" fillId="0" borderId="0" xfId="1" applyFont="1" applyBorder="1"/>
    <xf numFmtId="0" fontId="12" fillId="0" borderId="0" xfId="2" applyFont="1" applyFill="1" applyBorder="1" applyAlignment="1">
      <alignment horizontal="center" vertical="center" wrapText="1"/>
    </xf>
    <xf numFmtId="0" fontId="17" fillId="0" borderId="0" xfId="0" applyFont="1" applyFill="1" applyBorder="1" applyAlignment="1" applyProtection="1">
      <alignment horizontal="left" vertical="center"/>
    </xf>
    <xf numFmtId="0" fontId="1" fillId="0" borderId="0" xfId="0" applyFont="1" applyBorder="1"/>
    <xf numFmtId="1" fontId="1" fillId="0" borderId="0" xfId="0" applyNumberFormat="1" applyFont="1" applyBorder="1" applyAlignment="1">
      <alignment horizontal="right"/>
    </xf>
    <xf numFmtId="0" fontId="18" fillId="0" borderId="0" xfId="0" applyNumberFormat="1" applyFont="1" applyFill="1" applyBorder="1" applyAlignment="1" applyProtection="1">
      <alignment horizontal="left" vertical="center" wrapText="1"/>
    </xf>
    <xf numFmtId="0" fontId="17" fillId="0" borderId="0" xfId="0" applyFont="1" applyFill="1" applyBorder="1" applyAlignment="1" applyProtection="1">
      <alignment horizontal="left" vertical="center" indent="1"/>
    </xf>
    <xf numFmtId="0" fontId="17" fillId="0" borderId="0" xfId="2" applyFont="1" applyFill="1" applyBorder="1" applyAlignment="1">
      <alignment horizontal="left" vertical="center" indent="1"/>
    </xf>
    <xf numFmtId="0" fontId="17" fillId="0" borderId="0" xfId="0" applyFont="1" applyFill="1" applyBorder="1" applyAlignment="1" applyProtection="1">
      <alignment horizontal="left" vertical="center" wrapText="1"/>
    </xf>
    <xf numFmtId="0" fontId="18" fillId="0" borderId="0" xfId="0" applyFont="1" applyFill="1" applyBorder="1" applyAlignment="1" applyProtection="1">
      <alignment horizontal="left" vertical="center" wrapText="1"/>
    </xf>
    <xf numFmtId="0" fontId="18" fillId="0" borderId="0" xfId="0" applyFont="1" applyFill="1" applyBorder="1" applyAlignment="1" applyProtection="1">
      <alignment horizontal="left" vertical="center"/>
    </xf>
    <xf numFmtId="0" fontId="17" fillId="0" borderId="0" xfId="0" applyFont="1" applyFill="1" applyBorder="1" applyAlignment="1" applyProtection="1">
      <alignment horizontal="left" vertical="center" wrapText="1" indent="1"/>
    </xf>
    <xf numFmtId="0" fontId="17" fillId="0" borderId="0" xfId="0" applyFont="1" applyFill="1" applyBorder="1" applyAlignment="1" applyProtection="1">
      <alignment horizontal="left" indent="1"/>
    </xf>
    <xf numFmtId="0" fontId="1" fillId="0" borderId="15" xfId="0" applyFont="1" applyBorder="1" applyAlignment="1">
      <alignment horizontal="right"/>
    </xf>
    <xf numFmtId="0" fontId="1" fillId="0" borderId="0" xfId="0" applyFont="1" applyFill="1" applyBorder="1" applyAlignment="1" applyProtection="1">
      <alignment horizontal="left" indent="1"/>
    </xf>
    <xf numFmtId="0" fontId="7" fillId="0" borderId="0" xfId="0" applyFont="1" applyBorder="1"/>
    <xf numFmtId="0" fontId="7" fillId="0" borderId="15" xfId="0" applyFont="1" applyBorder="1"/>
    <xf numFmtId="0" fontId="1" fillId="0" borderId="15" xfId="0" applyFont="1" applyFill="1" applyBorder="1" applyAlignment="1" applyProtection="1">
      <alignment horizontal="right" indent="1"/>
    </xf>
    <xf numFmtId="0" fontId="1" fillId="2" borderId="12" xfId="2" applyFont="1" applyFill="1" applyBorder="1" applyAlignment="1">
      <alignment horizontal="center" vertical="center" wrapText="1"/>
    </xf>
    <xf numFmtId="0" fontId="1" fillId="2" borderId="3" xfId="2" applyFont="1" applyFill="1" applyBorder="1" applyAlignment="1">
      <alignment horizontal="center" vertical="center" wrapText="1"/>
    </xf>
    <xf numFmtId="1" fontId="1" fillId="0" borderId="0" xfId="0" applyNumberFormat="1" applyFont="1" applyBorder="1"/>
    <xf numFmtId="1" fontId="1" fillId="0" borderId="0" xfId="0" applyNumberFormat="1" applyFont="1" applyFill="1" applyBorder="1"/>
    <xf numFmtId="0" fontId="9" fillId="0" borderId="0" xfId="0" applyFont="1" applyFill="1" applyBorder="1" applyAlignment="1" applyProtection="1">
      <alignment horizontal="left" vertical="center"/>
    </xf>
    <xf numFmtId="0" fontId="10" fillId="0" borderId="0" xfId="0" applyFont="1" applyFill="1" applyBorder="1" applyAlignment="1" applyProtection="1">
      <alignment horizontal="left" vertical="center"/>
    </xf>
    <xf numFmtId="0" fontId="19" fillId="0" borderId="0" xfId="0" applyFont="1" applyBorder="1"/>
    <xf numFmtId="0" fontId="20" fillId="0" borderId="0" xfId="0" applyFont="1" applyBorder="1" applyAlignment="1">
      <alignment horizontal="right"/>
    </xf>
    <xf numFmtId="0" fontId="19" fillId="0" borderId="15" xfId="0" applyFont="1" applyBorder="1"/>
    <xf numFmtId="0" fontId="20" fillId="0" borderId="15" xfId="0" applyFont="1" applyBorder="1" applyAlignment="1">
      <alignment horizontal="right"/>
    </xf>
    <xf numFmtId="0" fontId="5" fillId="0" borderId="0" xfId="0" applyNumberFormat="1" applyFont="1" applyFill="1" applyBorder="1" applyAlignment="1" applyProtection="1"/>
    <xf numFmtId="0" fontId="5" fillId="0" borderId="0" xfId="0" applyFont="1"/>
    <xf numFmtId="0" fontId="8" fillId="0" borderId="0" xfId="0" applyFont="1"/>
    <xf numFmtId="0" fontId="11" fillId="0" borderId="0" xfId="0" applyFont="1" applyAlignment="1">
      <alignment horizontal="right"/>
    </xf>
    <xf numFmtId="0" fontId="1" fillId="0" borderId="8" xfId="0" applyFont="1" applyFill="1" applyBorder="1" applyAlignment="1" applyProtection="1">
      <alignment horizontal="left" indent="1"/>
    </xf>
    <xf numFmtId="0" fontId="1" fillId="0" borderId="8" xfId="2" applyFont="1" applyFill="1" applyBorder="1" applyAlignment="1">
      <alignment horizontal="left" indent="1"/>
    </xf>
    <xf numFmtId="0" fontId="5" fillId="0" borderId="6" xfId="0" applyFont="1" applyFill="1" applyBorder="1" applyAlignment="1" applyProtection="1">
      <alignment horizontal="left" indent="1"/>
    </xf>
    <xf numFmtId="0" fontId="5" fillId="0" borderId="6" xfId="2" applyFont="1" applyFill="1" applyBorder="1" applyAlignment="1">
      <alignment horizontal="left" indent="1"/>
    </xf>
    <xf numFmtId="0" fontId="12" fillId="4" borderId="0" xfId="0" applyFont="1" applyFill="1" applyBorder="1"/>
    <xf numFmtId="0" fontId="23" fillId="5" borderId="0" xfId="0" applyFont="1" applyFill="1" applyBorder="1"/>
    <xf numFmtId="0" fontId="25" fillId="6" borderId="0" xfId="0" applyFont="1" applyFill="1" applyBorder="1" applyAlignment="1"/>
    <xf numFmtId="0" fontId="26" fillId="4" borderId="0" xfId="0" applyFont="1" applyFill="1" applyBorder="1"/>
    <xf numFmtId="0" fontId="27" fillId="6" borderId="0" xfId="4" applyFont="1" applyFill="1" applyAlignment="1" applyProtection="1"/>
    <xf numFmtId="0" fontId="25" fillId="6" borderId="0" xfId="4" applyFont="1" applyFill="1" applyBorder="1" applyAlignment="1" applyProtection="1"/>
    <xf numFmtId="0" fontId="12" fillId="0" borderId="0" xfId="0" applyFont="1" applyFill="1" applyBorder="1"/>
    <xf numFmtId="0" fontId="0" fillId="5" borderId="0" xfId="0" applyFill="1" applyAlignment="1">
      <alignment vertical="center"/>
    </xf>
    <xf numFmtId="0" fontId="23" fillId="5" borderId="22" xfId="0" applyFont="1" applyFill="1" applyBorder="1"/>
    <xf numFmtId="0" fontId="27" fillId="5" borderId="22" xfId="0" applyFont="1" applyFill="1" applyBorder="1" applyAlignment="1">
      <alignment horizontal="center" vertical="center"/>
    </xf>
    <xf numFmtId="0" fontId="29" fillId="4" borderId="0" xfId="0" applyFont="1" applyFill="1" applyBorder="1" applyAlignment="1">
      <alignment horizontal="right"/>
    </xf>
    <xf numFmtId="0" fontId="32" fillId="4" borderId="0" xfId="0" applyFont="1" applyFill="1" applyBorder="1" applyAlignment="1">
      <alignment horizontal="right"/>
    </xf>
    <xf numFmtId="0" fontId="29" fillId="4" borderId="0" xfId="0" applyFont="1" applyFill="1" applyBorder="1" applyAlignment="1">
      <alignment horizontal="center"/>
    </xf>
    <xf numFmtId="0" fontId="29" fillId="4" borderId="0" xfId="0" applyFont="1" applyFill="1" applyBorder="1" applyAlignment="1">
      <alignment horizontal="center" vertical="top"/>
    </xf>
    <xf numFmtId="0" fontId="27" fillId="6" borderId="0" xfId="4" applyFont="1" applyFill="1" applyBorder="1" applyAlignment="1" applyProtection="1"/>
    <xf numFmtId="0" fontId="0" fillId="5" borderId="17" xfId="0" applyFill="1" applyBorder="1" applyAlignment="1">
      <alignment vertical="center"/>
    </xf>
    <xf numFmtId="0" fontId="37" fillId="0" borderId="0" xfId="0" applyFont="1" applyAlignment="1">
      <alignment horizontal="center" vertical="center"/>
    </xf>
    <xf numFmtId="0" fontId="36" fillId="0" borderId="0" xfId="0" applyFont="1" applyAlignment="1">
      <alignment vertical="center"/>
    </xf>
    <xf numFmtId="0" fontId="39" fillId="7" borderId="23" xfId="0" applyFont="1" applyFill="1" applyBorder="1" applyAlignment="1">
      <alignment horizontal="center" vertical="center" wrapText="1"/>
    </xf>
    <xf numFmtId="0" fontId="39" fillId="7" borderId="24" xfId="0" applyFont="1" applyFill="1" applyBorder="1" applyAlignment="1">
      <alignment horizontal="center" vertical="center" wrapText="1"/>
    </xf>
    <xf numFmtId="0" fontId="39" fillId="7" borderId="25" xfId="0" applyFont="1" applyFill="1" applyBorder="1" applyAlignment="1">
      <alignment horizontal="center" vertical="center" wrapText="1"/>
    </xf>
    <xf numFmtId="0" fontId="39" fillId="0" borderId="0" xfId="0" applyFont="1" applyAlignment="1">
      <alignment horizontal="center" vertical="center" wrapText="1"/>
    </xf>
    <xf numFmtId="16" fontId="39" fillId="0" borderId="0" xfId="0" applyNumberFormat="1" applyFont="1" applyAlignment="1">
      <alignment horizontal="center" vertical="center" wrapText="1"/>
    </xf>
    <xf numFmtId="3" fontId="39" fillId="0" borderId="0" xfId="0" applyNumberFormat="1" applyFont="1" applyAlignment="1">
      <alignment horizontal="center" vertical="center" wrapText="1"/>
    </xf>
    <xf numFmtId="0" fontId="43" fillId="6" borderId="0" xfId="0" applyFont="1" applyFill="1" applyBorder="1" applyAlignment="1">
      <alignment horizontal="left" vertical="center"/>
    </xf>
    <xf numFmtId="0" fontId="44" fillId="5" borderId="0" xfId="4" applyFont="1" applyFill="1" applyBorder="1" applyAlignment="1" applyProtection="1">
      <alignment horizontal="left" vertical="top"/>
    </xf>
    <xf numFmtId="0" fontId="44" fillId="6" borderId="0" xfId="4" applyFont="1" applyFill="1" applyBorder="1" applyAlignment="1" applyProtection="1">
      <alignment horizontal="left" vertical="top"/>
    </xf>
    <xf numFmtId="0" fontId="44" fillId="6" borderId="0" xfId="0" applyFont="1" applyFill="1" applyAlignment="1">
      <alignment vertical="center" wrapText="1"/>
    </xf>
    <xf numFmtId="0" fontId="1" fillId="0" borderId="8" xfId="0" applyFont="1" applyFill="1" applyBorder="1" applyAlignment="1" applyProtection="1">
      <alignment horizontal="left" vertical="center"/>
    </xf>
    <xf numFmtId="0" fontId="8" fillId="0" borderId="6" xfId="0" applyFont="1" applyBorder="1"/>
    <xf numFmtId="0" fontId="5" fillId="0" borderId="6" xfId="0" applyFont="1" applyFill="1" applyBorder="1" applyAlignment="1" applyProtection="1">
      <alignment horizontal="left" vertical="center"/>
    </xf>
    <xf numFmtId="0" fontId="1" fillId="0" borderId="8" xfId="2" applyFont="1" applyBorder="1" applyAlignment="1">
      <alignment horizontal="left" vertical="center" indent="1"/>
    </xf>
    <xf numFmtId="0" fontId="5" fillId="0" borderId="6" xfId="2" applyFont="1" applyBorder="1" applyAlignment="1">
      <alignment horizontal="left" vertical="center" indent="1"/>
    </xf>
    <xf numFmtId="0" fontId="1" fillId="0" borderId="8" xfId="0" applyFont="1" applyFill="1" applyBorder="1" applyAlignment="1" applyProtection="1">
      <alignment horizontal="left" vertical="center" indent="1"/>
    </xf>
    <xf numFmtId="0" fontId="5" fillId="0" borderId="6" xfId="0" applyFont="1" applyFill="1" applyBorder="1" applyAlignment="1" applyProtection="1">
      <alignment horizontal="left" vertical="center" indent="1"/>
    </xf>
    <xf numFmtId="0" fontId="1" fillId="0" borderId="8" xfId="2" applyFont="1" applyFill="1" applyBorder="1" applyAlignment="1">
      <alignment horizontal="left" vertical="center" indent="1"/>
    </xf>
    <xf numFmtId="0" fontId="5" fillId="0" borderId="6" xfId="2" applyFont="1" applyFill="1" applyBorder="1" applyAlignment="1">
      <alignment horizontal="left" vertical="center" indent="1"/>
    </xf>
    <xf numFmtId="1" fontId="1" fillId="0" borderId="10" xfId="2" applyNumberFormat="1" applyFont="1" applyBorder="1" applyAlignment="1">
      <alignment horizontal="right" vertical="center" wrapText="1"/>
    </xf>
    <xf numFmtId="1" fontId="1" fillId="0" borderId="0" xfId="0" applyNumberFormat="1" applyFont="1" applyFill="1" applyBorder="1" applyAlignment="1" applyProtection="1"/>
    <xf numFmtId="1" fontId="1" fillId="0" borderId="0" xfId="1" applyNumberFormat="1" applyFont="1" applyFill="1" applyBorder="1" applyAlignment="1">
      <alignment vertical="center"/>
    </xf>
    <xf numFmtId="0" fontId="1" fillId="0" borderId="0" xfId="2" applyFont="1" applyBorder="1" applyAlignment="1">
      <alignment horizontal="right" vertical="center"/>
    </xf>
    <xf numFmtId="0" fontId="11" fillId="0" borderId="0" xfId="0" applyFont="1" applyBorder="1" applyAlignment="1">
      <alignment horizontal="right" vertical="center"/>
    </xf>
    <xf numFmtId="0" fontId="11" fillId="0" borderId="0" xfId="0" applyFont="1" applyFill="1" applyBorder="1" applyAlignment="1">
      <alignment horizontal="right" vertical="center"/>
    </xf>
    <xf numFmtId="0" fontId="1" fillId="0" borderId="0" xfId="2" applyFont="1" applyFill="1" applyBorder="1" applyAlignment="1">
      <alignment horizontal="right" vertical="center"/>
    </xf>
    <xf numFmtId="1" fontId="1" fillId="2" borderId="0" xfId="2" applyNumberFormat="1" applyFont="1" applyFill="1" applyBorder="1" applyAlignment="1">
      <alignment horizontal="right" vertical="center" wrapText="1"/>
    </xf>
    <xf numFmtId="0" fontId="1" fillId="0" borderId="0" xfId="2" applyFont="1" applyFill="1" applyBorder="1" applyAlignment="1">
      <alignment horizontal="right" vertical="center" wrapText="1"/>
    </xf>
    <xf numFmtId="1" fontId="1" fillId="0" borderId="8" xfId="1" applyNumberFormat="1" applyFont="1" applyBorder="1" applyAlignment="1">
      <alignment horizontal="right" vertical="center"/>
    </xf>
    <xf numFmtId="0" fontId="1" fillId="2" borderId="8" xfId="2" applyFont="1" applyFill="1" applyBorder="1" applyAlignment="1">
      <alignment horizontal="right" vertical="center" wrapText="1"/>
    </xf>
    <xf numFmtId="0" fontId="5" fillId="0" borderId="0" xfId="0" applyFont="1" applyFill="1" applyBorder="1" applyAlignment="1" applyProtection="1">
      <alignment horizontal="left" vertical="center"/>
    </xf>
    <xf numFmtId="1" fontId="1" fillId="2" borderId="0" xfId="0" applyNumberFormat="1" applyFont="1" applyFill="1" applyBorder="1" applyAlignment="1" applyProtection="1">
      <alignment vertical="center" wrapText="1"/>
    </xf>
    <xf numFmtId="0" fontId="1" fillId="2" borderId="0" xfId="2" applyFont="1" applyFill="1" applyBorder="1" applyAlignment="1">
      <alignment horizontal="right" vertical="center" wrapText="1"/>
    </xf>
    <xf numFmtId="0" fontId="10" fillId="2" borderId="0" xfId="0" applyNumberFormat="1" applyFont="1" applyFill="1" applyBorder="1" applyAlignment="1" applyProtection="1">
      <alignment horizontal="left" vertical="center" wrapText="1"/>
    </xf>
    <xf numFmtId="1" fontId="1" fillId="2" borderId="0" xfId="0" applyNumberFormat="1" applyFont="1" applyFill="1" applyBorder="1" applyAlignment="1" applyProtection="1">
      <alignment horizontal="right" vertical="center" wrapText="1"/>
    </xf>
    <xf numFmtId="0" fontId="5" fillId="0" borderId="0" xfId="2" applyFont="1" applyBorder="1" applyAlignment="1">
      <alignment horizontal="left" vertical="center" indent="1"/>
    </xf>
    <xf numFmtId="1" fontId="1" fillId="2" borderId="0" xfId="0" applyNumberFormat="1" applyFont="1" applyFill="1" applyBorder="1" applyAlignment="1" applyProtection="1">
      <alignment horizontal="right" vertical="center"/>
    </xf>
    <xf numFmtId="0" fontId="1" fillId="2" borderId="0" xfId="2" applyFont="1" applyFill="1" applyBorder="1" applyAlignment="1">
      <alignment horizontal="right" vertical="center"/>
    </xf>
    <xf numFmtId="1" fontId="1" fillId="2" borderId="0" xfId="2" applyNumberFormat="1" applyFont="1" applyFill="1" applyBorder="1" applyAlignment="1">
      <alignment horizontal="right" vertical="center"/>
    </xf>
    <xf numFmtId="1" fontId="1" fillId="2" borderId="0" xfId="0" applyNumberFormat="1" applyFont="1" applyFill="1" applyBorder="1" applyAlignment="1" applyProtection="1">
      <alignment vertical="center"/>
    </xf>
    <xf numFmtId="0" fontId="5" fillId="2" borderId="0" xfId="0" applyFont="1" applyFill="1" applyBorder="1" applyAlignment="1" applyProtection="1">
      <alignment horizontal="left" vertical="center" wrapText="1"/>
    </xf>
    <xf numFmtId="1" fontId="1" fillId="2" borderId="0" xfId="0" applyNumberFormat="1" applyFont="1" applyFill="1" applyBorder="1" applyAlignment="1">
      <alignment horizontal="right"/>
    </xf>
    <xf numFmtId="0" fontId="10" fillId="2" borderId="0" xfId="0" applyFont="1" applyFill="1" applyBorder="1" applyAlignment="1" applyProtection="1">
      <alignment horizontal="left" vertical="center" wrapText="1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/>
    </xf>
    <xf numFmtId="0" fontId="10" fillId="2" borderId="0" xfId="0" applyFont="1" applyFill="1" applyBorder="1" applyAlignment="1" applyProtection="1">
      <alignment horizontal="left" vertical="center"/>
    </xf>
    <xf numFmtId="1" fontId="1" fillId="2" borderId="0" xfId="1" applyNumberFormat="1" applyFont="1" applyFill="1" applyBorder="1" applyAlignment="1">
      <alignment horizontal="right" vertical="center"/>
    </xf>
    <xf numFmtId="1" fontId="1" fillId="0" borderId="0" xfId="2" applyNumberFormat="1" applyFont="1" applyFill="1" applyBorder="1" applyAlignment="1">
      <alignment horizontal="right" vertical="center" wrapText="1"/>
    </xf>
    <xf numFmtId="0" fontId="5" fillId="0" borderId="0" xfId="0" applyFont="1" applyFill="1" applyBorder="1" applyAlignment="1" applyProtection="1">
      <alignment horizontal="left" vertical="center" wrapText="1" indent="1"/>
    </xf>
    <xf numFmtId="1" fontId="1" fillId="0" borderId="0" xfId="1" applyNumberFormat="1" applyFont="1" applyBorder="1" applyAlignment="1">
      <alignment horizontal="right" vertical="center"/>
    </xf>
    <xf numFmtId="0" fontId="5" fillId="0" borderId="0" xfId="0" applyFont="1" applyFill="1" applyBorder="1" applyAlignment="1" applyProtection="1">
      <alignment horizontal="left" indent="1"/>
    </xf>
    <xf numFmtId="0" fontId="11" fillId="2" borderId="0" xfId="0" applyFont="1" applyFill="1" applyBorder="1"/>
    <xf numFmtId="1" fontId="1" fillId="2" borderId="8" xfId="2" applyNumberFormat="1" applyFont="1" applyFill="1" applyBorder="1" applyAlignment="1">
      <alignment horizontal="right" vertical="center" wrapText="1"/>
    </xf>
    <xf numFmtId="1" fontId="1" fillId="2" borderId="8" xfId="2" applyNumberFormat="1" applyFont="1" applyFill="1" applyBorder="1" applyAlignment="1">
      <alignment horizontal="right" vertical="center"/>
    </xf>
    <xf numFmtId="1" fontId="1" fillId="2" borderId="8" xfId="0" applyNumberFormat="1" applyFont="1" applyFill="1" applyBorder="1" applyAlignment="1" applyProtection="1">
      <alignment horizontal="right" vertical="center"/>
    </xf>
    <xf numFmtId="1" fontId="1" fillId="2" borderId="8" xfId="1" applyNumberFormat="1" applyFont="1" applyFill="1" applyBorder="1" applyAlignment="1">
      <alignment horizontal="right" vertical="center"/>
    </xf>
    <xf numFmtId="0" fontId="9" fillId="2" borderId="8" xfId="0" applyNumberFormat="1" applyFont="1" applyFill="1" applyBorder="1" applyAlignment="1" applyProtection="1">
      <alignment horizontal="left" vertical="center" wrapText="1"/>
    </xf>
    <xf numFmtId="0" fontId="9" fillId="2" borderId="8" xfId="0" applyFont="1" applyFill="1" applyBorder="1" applyAlignment="1" applyProtection="1">
      <alignment horizontal="left" vertical="center"/>
    </xf>
    <xf numFmtId="0" fontId="9" fillId="2" borderId="8" xfId="0" applyFont="1" applyFill="1" applyBorder="1" applyAlignment="1" applyProtection="1">
      <alignment horizontal="left" vertical="center" wrapText="1"/>
    </xf>
    <xf numFmtId="0" fontId="1" fillId="0" borderId="8" xfId="0" applyFont="1" applyFill="1" applyBorder="1" applyAlignment="1" applyProtection="1">
      <alignment horizontal="left" vertical="center" wrapText="1" indent="1"/>
    </xf>
    <xf numFmtId="0" fontId="1" fillId="0" borderId="13" xfId="0" applyFont="1" applyFill="1" applyBorder="1" applyAlignment="1" applyProtection="1">
      <alignment horizontal="left" vertical="top"/>
    </xf>
    <xf numFmtId="0" fontId="1" fillId="0" borderId="8" xfId="0" applyFont="1" applyFill="1" applyBorder="1" applyAlignment="1" applyProtection="1">
      <alignment horizontal="left" vertical="top"/>
    </xf>
    <xf numFmtId="0" fontId="9" fillId="2" borderId="8" xfId="0" applyNumberFormat="1" applyFont="1" applyFill="1" applyBorder="1" applyAlignment="1" applyProtection="1">
      <alignment horizontal="left" vertical="top" wrapText="1"/>
    </xf>
    <xf numFmtId="0" fontId="1" fillId="0" borderId="8" xfId="0" applyFont="1" applyFill="1" applyBorder="1" applyAlignment="1" applyProtection="1">
      <alignment horizontal="left" vertical="top" indent="1"/>
    </xf>
    <xf numFmtId="0" fontId="1" fillId="0" borderId="8" xfId="2" applyFont="1" applyBorder="1" applyAlignment="1">
      <alignment horizontal="left" vertical="top" indent="1"/>
    </xf>
    <xf numFmtId="0" fontId="9" fillId="2" borderId="8" xfId="0" applyFont="1" applyFill="1" applyBorder="1" applyAlignment="1" applyProtection="1">
      <alignment horizontal="left" vertical="top"/>
    </xf>
    <xf numFmtId="0" fontId="1" fillId="0" borderId="8" xfId="2" applyFont="1" applyFill="1" applyBorder="1" applyAlignment="1">
      <alignment horizontal="left" vertical="top" indent="1"/>
    </xf>
    <xf numFmtId="0" fontId="9" fillId="2" borderId="8" xfId="0" applyFont="1" applyFill="1" applyBorder="1" applyAlignment="1" applyProtection="1">
      <alignment horizontal="left" vertical="top" wrapText="1"/>
    </xf>
    <xf numFmtId="0" fontId="1" fillId="0" borderId="8" xfId="0" applyFont="1" applyFill="1" applyBorder="1" applyAlignment="1" applyProtection="1">
      <alignment horizontal="left" vertical="top" wrapText="1" indent="1"/>
    </xf>
    <xf numFmtId="0" fontId="5" fillId="0" borderId="10" xfId="0" applyFont="1" applyFill="1" applyBorder="1" applyAlignment="1" applyProtection="1">
      <alignment horizontal="left" vertical="top"/>
    </xf>
    <xf numFmtId="0" fontId="8" fillId="0" borderId="0" xfId="0" applyFont="1" applyBorder="1" applyAlignment="1">
      <alignment vertical="top"/>
    </xf>
    <xf numFmtId="0" fontId="5" fillId="0" borderId="0" xfId="0" applyFont="1" applyFill="1" applyBorder="1" applyAlignment="1" applyProtection="1">
      <alignment horizontal="left" vertical="top"/>
    </xf>
    <xf numFmtId="0" fontId="10" fillId="2" borderId="0" xfId="0" applyNumberFormat="1" applyFont="1" applyFill="1" applyBorder="1" applyAlignment="1" applyProtection="1">
      <alignment horizontal="left" vertical="top" wrapText="1"/>
    </xf>
    <xf numFmtId="0" fontId="5" fillId="0" borderId="0" xfId="2" applyFont="1" applyBorder="1" applyAlignment="1">
      <alignment horizontal="left" vertical="top"/>
    </xf>
    <xf numFmtId="0" fontId="5" fillId="2" borderId="0" xfId="0" applyFont="1" applyFill="1" applyBorder="1" applyAlignment="1" applyProtection="1">
      <alignment horizontal="left" vertical="top" wrapText="1"/>
    </xf>
    <xf numFmtId="0" fontId="5" fillId="0" borderId="0" xfId="2" applyFont="1" applyFill="1" applyBorder="1" applyAlignment="1">
      <alignment horizontal="left" vertical="top"/>
    </xf>
    <xf numFmtId="0" fontId="10" fillId="2" borderId="0" xfId="0" applyFont="1" applyFill="1" applyBorder="1" applyAlignment="1" applyProtection="1">
      <alignment horizontal="left" vertical="top" wrapText="1"/>
    </xf>
    <xf numFmtId="0" fontId="10" fillId="2" borderId="0" xfId="0" applyFont="1" applyFill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top" wrapText="1"/>
    </xf>
    <xf numFmtId="0" fontId="1" fillId="3" borderId="12" xfId="0" applyFont="1" applyFill="1" applyBorder="1" applyAlignment="1" applyProtection="1"/>
    <xf numFmtId="0" fontId="1" fillId="3" borderId="2" xfId="0" applyFont="1" applyFill="1" applyBorder="1" applyAlignment="1" applyProtection="1">
      <alignment horizontal="center" vertical="center" wrapText="1"/>
    </xf>
    <xf numFmtId="0" fontId="1" fillId="3" borderId="2" xfId="2" applyFont="1" applyFill="1" applyBorder="1" applyAlignment="1">
      <alignment horizontal="center" vertical="center" wrapText="1"/>
    </xf>
    <xf numFmtId="0" fontId="1" fillId="3" borderId="12" xfId="2" applyFont="1" applyFill="1" applyBorder="1" applyAlignment="1">
      <alignment horizontal="center" vertical="center" wrapText="1"/>
    </xf>
    <xf numFmtId="0" fontId="1" fillId="3" borderId="3" xfId="2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8" fillId="0" borderId="6" xfId="0" applyFont="1" applyFill="1" applyBorder="1"/>
    <xf numFmtId="0" fontId="5" fillId="0" borderId="6" xfId="0" applyFont="1" applyFill="1" applyBorder="1" applyAlignment="1" applyProtection="1">
      <alignment horizontal="left" vertical="center" wrapText="1" indent="1"/>
    </xf>
    <xf numFmtId="1" fontId="1" fillId="0" borderId="13" xfId="1" applyNumberFormat="1" applyFont="1" applyBorder="1" applyAlignment="1">
      <alignment horizontal="right" vertical="center" wrapText="1"/>
    </xf>
    <xf numFmtId="1" fontId="1" fillId="2" borderId="6" xfId="0" applyNumberFormat="1" applyFont="1" applyFill="1" applyBorder="1" applyAlignment="1" applyProtection="1">
      <alignment vertical="center" wrapText="1"/>
    </xf>
    <xf numFmtId="1" fontId="1" fillId="2" borderId="8" xfId="0" applyNumberFormat="1" applyFont="1" applyFill="1" applyBorder="1" applyAlignment="1" applyProtection="1">
      <alignment vertical="center" wrapText="1"/>
    </xf>
    <xf numFmtId="0" fontId="10" fillId="2" borderId="6" xfId="0" applyNumberFormat="1" applyFont="1" applyFill="1" applyBorder="1" applyAlignment="1" applyProtection="1">
      <alignment horizontal="left" vertical="center" wrapText="1"/>
    </xf>
    <xf numFmtId="1" fontId="1" fillId="2" borderId="6" xfId="0" applyNumberFormat="1" applyFont="1" applyFill="1" applyBorder="1" applyAlignment="1" applyProtection="1">
      <alignment horizontal="right" vertical="center" wrapText="1"/>
    </xf>
    <xf numFmtId="1" fontId="1" fillId="2" borderId="8" xfId="0" applyNumberFormat="1" applyFont="1" applyFill="1" applyBorder="1" applyAlignment="1" applyProtection="1">
      <alignment horizontal="right" vertical="center" wrapText="1"/>
    </xf>
    <xf numFmtId="1" fontId="1" fillId="2" borderId="6" xfId="0" applyNumberFormat="1" applyFont="1" applyFill="1" applyBorder="1" applyAlignment="1" applyProtection="1">
      <alignment horizontal="right" vertical="center"/>
    </xf>
    <xf numFmtId="1" fontId="1" fillId="2" borderId="6" xfId="0" applyNumberFormat="1" applyFont="1" applyFill="1" applyBorder="1" applyAlignment="1" applyProtection="1">
      <alignment vertical="center"/>
    </xf>
    <xf numFmtId="1" fontId="1" fillId="2" borderId="8" xfId="0" applyNumberFormat="1" applyFont="1" applyFill="1" applyBorder="1" applyAlignment="1" applyProtection="1">
      <alignment vertical="center"/>
    </xf>
    <xf numFmtId="0" fontId="10" fillId="2" borderId="6" xfId="0" applyFont="1" applyFill="1" applyBorder="1" applyAlignment="1" applyProtection="1">
      <alignment horizontal="left" vertical="center" wrapText="1"/>
    </xf>
    <xf numFmtId="1" fontId="1" fillId="2" borderId="6" xfId="0" applyNumberFormat="1" applyFont="1" applyFill="1" applyBorder="1" applyAlignment="1">
      <alignment horizontal="right"/>
    </xf>
    <xf numFmtId="0" fontId="9" fillId="2" borderId="6" xfId="0" applyFont="1" applyFill="1" applyBorder="1" applyAlignment="1" applyProtection="1">
      <alignment horizontal="left" vertical="center"/>
    </xf>
    <xf numFmtId="0" fontId="1" fillId="2" borderId="6" xfId="0" applyFont="1" applyFill="1" applyBorder="1"/>
    <xf numFmtId="1" fontId="1" fillId="2" borderId="8" xfId="0" applyNumberFormat="1" applyFont="1" applyFill="1" applyBorder="1"/>
    <xf numFmtId="0" fontId="10" fillId="2" borderId="6" xfId="0" applyFont="1" applyFill="1" applyBorder="1" applyAlignment="1" applyProtection="1">
      <alignment horizontal="left" vertical="center"/>
    </xf>
    <xf numFmtId="0" fontId="9" fillId="2" borderId="6" xfId="0" applyFont="1" applyFill="1" applyBorder="1" applyAlignment="1" applyProtection="1">
      <alignment horizontal="left" vertical="center" wrapText="1"/>
    </xf>
    <xf numFmtId="0" fontId="5" fillId="0" borderId="7" xfId="0" applyFont="1" applyFill="1" applyBorder="1" applyAlignment="1" applyProtection="1">
      <alignment horizontal="left" vertical="top"/>
    </xf>
    <xf numFmtId="0" fontId="8" fillId="0" borderId="6" xfId="0" applyFont="1" applyFill="1" applyBorder="1" applyAlignment="1">
      <alignment vertical="top"/>
    </xf>
    <xf numFmtId="0" fontId="5" fillId="0" borderId="6" xfId="0" applyFont="1" applyFill="1" applyBorder="1" applyAlignment="1" applyProtection="1">
      <alignment horizontal="left" vertical="top"/>
    </xf>
    <xf numFmtId="0" fontId="10" fillId="2" borderId="6" xfId="0" applyNumberFormat="1" applyFont="1" applyFill="1" applyBorder="1" applyAlignment="1" applyProtection="1">
      <alignment horizontal="left" vertical="top" wrapText="1"/>
    </xf>
    <xf numFmtId="0" fontId="5" fillId="0" borderId="6" xfId="2" applyFont="1" applyFill="1" applyBorder="1" applyAlignment="1">
      <alignment horizontal="left" vertical="top"/>
    </xf>
    <xf numFmtId="0" fontId="10" fillId="2" borderId="6" xfId="0" applyFont="1" applyFill="1" applyBorder="1" applyAlignment="1" applyProtection="1">
      <alignment horizontal="left" vertical="top" wrapText="1"/>
    </xf>
    <xf numFmtId="0" fontId="10" fillId="2" borderId="6" xfId="0" applyFont="1" applyFill="1" applyBorder="1" applyAlignment="1" applyProtection="1">
      <alignment horizontal="left" vertical="top"/>
    </xf>
    <xf numFmtId="0" fontId="5" fillId="0" borderId="6" xfId="0" applyFont="1" applyFill="1" applyBorder="1" applyAlignment="1" applyProtection="1">
      <alignment horizontal="left" vertical="top" wrapText="1"/>
    </xf>
    <xf numFmtId="0" fontId="1" fillId="0" borderId="7" xfId="0" applyFont="1" applyFill="1" applyBorder="1" applyAlignment="1" applyProtection="1">
      <alignment horizontal="right" vertical="top" indent="2"/>
    </xf>
    <xf numFmtId="1" fontId="1" fillId="0" borderId="10" xfId="0" applyNumberFormat="1" applyFont="1" applyFill="1" applyBorder="1" applyAlignment="1" applyProtection="1">
      <alignment horizontal="right" vertical="top" wrapText="1" indent="2"/>
    </xf>
    <xf numFmtId="1" fontId="1" fillId="0" borderId="10" xfId="1" applyNumberFormat="1" applyFont="1" applyBorder="1" applyAlignment="1">
      <alignment horizontal="right" vertical="top" wrapText="1" indent="2"/>
    </xf>
    <xf numFmtId="1" fontId="1" fillId="0" borderId="13" xfId="1" applyNumberFormat="1" applyFont="1" applyBorder="1" applyAlignment="1">
      <alignment horizontal="right" vertical="top" wrapText="1" indent="2"/>
    </xf>
    <xf numFmtId="0" fontId="1" fillId="0" borderId="6" xfId="0" applyFont="1" applyFill="1" applyBorder="1" applyAlignment="1" applyProtection="1">
      <alignment horizontal="right" vertical="top" indent="2"/>
    </xf>
    <xf numFmtId="1" fontId="1" fillId="0" borderId="0" xfId="0" applyNumberFormat="1" applyFont="1" applyFill="1" applyBorder="1" applyAlignment="1" applyProtection="1">
      <alignment horizontal="right" vertical="top" indent="2"/>
    </xf>
    <xf numFmtId="1" fontId="1" fillId="0" borderId="8" xfId="0" applyNumberFormat="1" applyFont="1" applyFill="1" applyBorder="1" applyAlignment="1" applyProtection="1">
      <alignment horizontal="right" vertical="top" indent="2"/>
    </xf>
    <xf numFmtId="1" fontId="1" fillId="0" borderId="0" xfId="1" applyNumberFormat="1" applyFont="1" applyFill="1" applyBorder="1" applyAlignment="1">
      <alignment horizontal="right" vertical="top" indent="2"/>
    </xf>
    <xf numFmtId="1" fontId="1" fillId="0" borderId="8" xfId="1" applyNumberFormat="1" applyFont="1" applyFill="1" applyBorder="1" applyAlignment="1">
      <alignment horizontal="right" vertical="top" indent="2"/>
    </xf>
    <xf numFmtId="0" fontId="1" fillId="0" borderId="6" xfId="2" applyFont="1" applyFill="1" applyBorder="1" applyAlignment="1">
      <alignment horizontal="right" vertical="top" indent="2"/>
    </xf>
    <xf numFmtId="0" fontId="16" fillId="0" borderId="0" xfId="0" applyFont="1" applyBorder="1" applyAlignment="1">
      <alignment horizontal="right" vertical="top" indent="2"/>
    </xf>
    <xf numFmtId="0" fontId="1" fillId="0" borderId="0" xfId="0" applyFont="1" applyFill="1" applyBorder="1" applyAlignment="1">
      <alignment horizontal="right" vertical="top" indent="2"/>
    </xf>
    <xf numFmtId="0" fontId="1" fillId="0" borderId="8" xfId="0" applyFont="1" applyFill="1" applyBorder="1" applyAlignment="1">
      <alignment horizontal="right" vertical="top" indent="2"/>
    </xf>
    <xf numFmtId="0" fontId="1" fillId="0" borderId="6" xfId="0" applyFont="1" applyFill="1" applyBorder="1" applyAlignment="1" applyProtection="1">
      <alignment horizontal="right" vertical="top" wrapText="1" indent="2"/>
    </xf>
    <xf numFmtId="1" fontId="1" fillId="0" borderId="0" xfId="1" applyNumberFormat="1" applyFont="1" applyFill="1" applyBorder="1" applyAlignment="1">
      <alignment horizontal="right" vertical="top" wrapText="1" indent="2"/>
    </xf>
    <xf numFmtId="1" fontId="1" fillId="0" borderId="0" xfId="0" applyNumberFormat="1" applyFont="1" applyFill="1" applyBorder="1" applyAlignment="1" applyProtection="1">
      <alignment horizontal="right" vertical="top" indent="1"/>
    </xf>
    <xf numFmtId="1" fontId="1" fillId="0" borderId="10" xfId="0" applyNumberFormat="1" applyFont="1" applyFill="1" applyBorder="1" applyAlignment="1" applyProtection="1">
      <alignment horizontal="right" vertical="top" wrapText="1" indent="1"/>
    </xf>
    <xf numFmtId="1" fontId="1" fillId="0" borderId="10" xfId="1" applyNumberFormat="1" applyFont="1" applyBorder="1" applyAlignment="1">
      <alignment horizontal="right" vertical="top" wrapText="1" indent="1"/>
    </xf>
    <xf numFmtId="0" fontId="1" fillId="0" borderId="10" xfId="2" applyFont="1" applyBorder="1" applyAlignment="1">
      <alignment horizontal="right" vertical="top" wrapText="1" indent="1"/>
    </xf>
    <xf numFmtId="1" fontId="1" fillId="0" borderId="10" xfId="2" applyNumberFormat="1" applyFont="1" applyBorder="1" applyAlignment="1">
      <alignment horizontal="right" vertical="top" wrapText="1" indent="1"/>
    </xf>
    <xf numFmtId="1" fontId="1" fillId="0" borderId="10" xfId="0" applyNumberFormat="1" applyFont="1" applyFill="1" applyBorder="1" applyAlignment="1" applyProtection="1">
      <alignment horizontal="right" vertical="top" indent="1"/>
    </xf>
    <xf numFmtId="1" fontId="1" fillId="0" borderId="13" xfId="0" applyNumberFormat="1" applyFont="1" applyFill="1" applyBorder="1" applyAlignment="1" applyProtection="1">
      <alignment horizontal="right" vertical="top" indent="1"/>
    </xf>
    <xf numFmtId="1" fontId="1" fillId="0" borderId="0" xfId="1" applyNumberFormat="1" applyFont="1" applyFill="1" applyBorder="1" applyAlignment="1">
      <alignment horizontal="right" vertical="top" indent="1"/>
    </xf>
    <xf numFmtId="0" fontId="1" fillId="0" borderId="0" xfId="2" applyFont="1" applyBorder="1" applyAlignment="1">
      <alignment horizontal="right" vertical="top" indent="1"/>
    </xf>
    <xf numFmtId="1" fontId="1" fillId="0" borderId="0" xfId="2" applyNumberFormat="1" applyFont="1" applyBorder="1" applyAlignment="1">
      <alignment horizontal="right" vertical="top" wrapText="1" indent="1"/>
    </xf>
    <xf numFmtId="1" fontId="1" fillId="0" borderId="0" xfId="1" applyNumberFormat="1" applyFont="1" applyBorder="1" applyAlignment="1">
      <alignment horizontal="right" vertical="top" wrapText="1" indent="1"/>
    </xf>
    <xf numFmtId="1" fontId="1" fillId="0" borderId="8" xfId="1" applyNumberFormat="1" applyFont="1" applyBorder="1" applyAlignment="1">
      <alignment horizontal="right" vertical="top" wrapText="1" indent="1"/>
    </xf>
    <xf numFmtId="0" fontId="11" fillId="0" borderId="0" xfId="0" applyFont="1" applyBorder="1" applyAlignment="1">
      <alignment horizontal="right" vertical="top" indent="1"/>
    </xf>
    <xf numFmtId="1" fontId="1" fillId="0" borderId="8" xfId="0" applyNumberFormat="1" applyFont="1" applyFill="1" applyBorder="1" applyAlignment="1" applyProtection="1">
      <alignment horizontal="right" vertical="top" indent="1"/>
    </xf>
    <xf numFmtId="1" fontId="1" fillId="2" borderId="6" xfId="0" applyNumberFormat="1" applyFont="1" applyFill="1" applyBorder="1" applyAlignment="1" applyProtection="1">
      <alignment horizontal="right" vertical="top" indent="1"/>
    </xf>
    <xf numFmtId="1" fontId="1" fillId="2" borderId="0" xfId="0" applyNumberFormat="1" applyFont="1" applyFill="1" applyBorder="1" applyAlignment="1" applyProtection="1">
      <alignment horizontal="right" vertical="top" wrapText="1" indent="1"/>
    </xf>
    <xf numFmtId="0" fontId="1" fillId="2" borderId="0" xfId="2" applyFont="1" applyFill="1" applyBorder="1" applyAlignment="1">
      <alignment horizontal="right" vertical="top" wrapText="1" indent="1"/>
    </xf>
    <xf numFmtId="1" fontId="1" fillId="2" borderId="0" xfId="2" applyNumberFormat="1" applyFont="1" applyFill="1" applyBorder="1" applyAlignment="1">
      <alignment horizontal="right" vertical="top" wrapText="1" indent="1"/>
    </xf>
    <xf numFmtId="1" fontId="1" fillId="2" borderId="8" xfId="2" applyNumberFormat="1" applyFont="1" applyFill="1" applyBorder="1" applyAlignment="1">
      <alignment horizontal="right" vertical="top" wrapText="1" indent="1"/>
    </xf>
    <xf numFmtId="0" fontId="11" fillId="0" borderId="0" xfId="0" applyFont="1" applyFill="1" applyBorder="1" applyAlignment="1">
      <alignment horizontal="right" vertical="top" indent="1"/>
    </xf>
    <xf numFmtId="0" fontId="1" fillId="0" borderId="0" xfId="2" applyFont="1" applyFill="1" applyBorder="1" applyAlignment="1">
      <alignment horizontal="right" vertical="top" indent="1"/>
    </xf>
    <xf numFmtId="1" fontId="1" fillId="2" borderId="0" xfId="0" applyNumberFormat="1" applyFont="1" applyFill="1" applyBorder="1" applyAlignment="1" applyProtection="1">
      <alignment horizontal="right" vertical="top" indent="1"/>
    </xf>
    <xf numFmtId="0" fontId="1" fillId="2" borderId="0" xfId="2" applyFont="1" applyFill="1" applyBorder="1" applyAlignment="1">
      <alignment horizontal="right" vertical="top" indent="1"/>
    </xf>
    <xf numFmtId="1" fontId="1" fillId="2" borderId="0" xfId="2" applyNumberFormat="1" applyFont="1" applyFill="1" applyBorder="1" applyAlignment="1">
      <alignment horizontal="right" vertical="top" indent="1"/>
    </xf>
    <xf numFmtId="1" fontId="1" fillId="2" borderId="8" xfId="2" applyNumberFormat="1" applyFont="1" applyFill="1" applyBorder="1" applyAlignment="1">
      <alignment horizontal="right" vertical="top" indent="1"/>
    </xf>
    <xf numFmtId="0" fontId="1" fillId="0" borderId="8" xfId="0" applyFont="1" applyBorder="1" applyAlignment="1">
      <alignment horizontal="right" vertical="top" indent="1"/>
    </xf>
    <xf numFmtId="1" fontId="1" fillId="0" borderId="8" xfId="0" applyNumberFormat="1" applyFont="1" applyBorder="1" applyAlignment="1">
      <alignment horizontal="right" vertical="top" indent="1"/>
    </xf>
    <xf numFmtId="1" fontId="1" fillId="0" borderId="8" xfId="1" applyNumberFormat="1" applyFont="1" applyFill="1" applyBorder="1" applyAlignment="1">
      <alignment horizontal="right" vertical="top" wrapText="1" indent="1"/>
    </xf>
    <xf numFmtId="0" fontId="1" fillId="0" borderId="0" xfId="0" applyFont="1" applyFill="1" applyBorder="1" applyAlignment="1">
      <alignment horizontal="right" vertical="top" indent="1"/>
    </xf>
    <xf numFmtId="1" fontId="1" fillId="2" borderId="0" xfId="0" applyNumberFormat="1" applyFont="1" applyFill="1" applyBorder="1" applyAlignment="1">
      <alignment horizontal="right" vertical="top" indent="1"/>
    </xf>
    <xf numFmtId="1" fontId="20" fillId="0" borderId="0" xfId="0" applyNumberFormat="1" applyFont="1" applyFill="1" applyBorder="1" applyAlignment="1" applyProtection="1">
      <alignment horizontal="right" vertical="top" indent="1"/>
    </xf>
    <xf numFmtId="0" fontId="1" fillId="2" borderId="0" xfId="0" applyFont="1" applyFill="1" applyBorder="1" applyAlignment="1">
      <alignment horizontal="right" vertical="top" indent="1"/>
    </xf>
    <xf numFmtId="1" fontId="1" fillId="2" borderId="8" xfId="0" applyNumberFormat="1" applyFont="1" applyFill="1" applyBorder="1" applyAlignment="1" applyProtection="1">
      <alignment horizontal="right" vertical="top" indent="1"/>
    </xf>
    <xf numFmtId="1" fontId="1" fillId="2" borderId="0" xfId="1" applyNumberFormat="1" applyFont="1" applyFill="1" applyBorder="1" applyAlignment="1">
      <alignment horizontal="right" vertical="top" wrapText="1" indent="1"/>
    </xf>
    <xf numFmtId="1" fontId="1" fillId="2" borderId="0" xfId="1" applyNumberFormat="1" applyFont="1" applyFill="1" applyBorder="1" applyAlignment="1">
      <alignment horizontal="right" vertical="top" indent="1"/>
    </xf>
    <xf numFmtId="1" fontId="1" fillId="2" borderId="8" xfId="1" applyNumberFormat="1" applyFont="1" applyFill="1" applyBorder="1" applyAlignment="1">
      <alignment horizontal="right" vertical="top" indent="1"/>
    </xf>
    <xf numFmtId="1" fontId="1" fillId="0" borderId="0" xfId="0" applyNumberFormat="1" applyFont="1" applyFill="1" applyBorder="1" applyAlignment="1" applyProtection="1">
      <alignment horizontal="right" vertical="top" wrapText="1" indent="1"/>
    </xf>
    <xf numFmtId="1" fontId="1" fillId="0" borderId="0" xfId="1" applyNumberFormat="1" applyFont="1" applyFill="1" applyBorder="1" applyAlignment="1">
      <alignment horizontal="right" vertical="top" wrapText="1" indent="1"/>
    </xf>
    <xf numFmtId="0" fontId="1" fillId="0" borderId="0" xfId="2" applyFont="1" applyFill="1" applyBorder="1" applyAlignment="1">
      <alignment horizontal="right" vertical="top" wrapText="1" indent="1"/>
    </xf>
    <xf numFmtId="1" fontId="1" fillId="0" borderId="0" xfId="2" applyNumberFormat="1" applyFont="1" applyFill="1" applyBorder="1" applyAlignment="1">
      <alignment horizontal="right" vertical="top" wrapText="1" indent="1"/>
    </xf>
    <xf numFmtId="1" fontId="1" fillId="0" borderId="8" xfId="1" applyNumberFormat="1" applyFont="1" applyBorder="1" applyAlignment="1">
      <alignment horizontal="right" vertical="top" indent="1"/>
    </xf>
    <xf numFmtId="0" fontId="11" fillId="2" borderId="0" xfId="0" applyFont="1" applyFill="1" applyBorder="1" applyAlignment="1">
      <alignment horizontal="right" vertical="top" indent="1"/>
    </xf>
    <xf numFmtId="0" fontId="1" fillId="2" borderId="8" xfId="2" applyFont="1" applyFill="1" applyBorder="1" applyAlignment="1">
      <alignment horizontal="right" vertical="top" wrapText="1" indent="1"/>
    </xf>
    <xf numFmtId="0" fontId="1" fillId="0" borderId="5" xfId="2" applyFont="1" applyBorder="1" applyAlignment="1">
      <alignment horizontal="right" vertical="top" wrapText="1" indent="8"/>
    </xf>
    <xf numFmtId="0" fontId="1" fillId="0" borderId="5" xfId="2" applyFont="1" applyBorder="1" applyAlignment="1">
      <alignment horizontal="right" vertical="top" indent="8"/>
    </xf>
    <xf numFmtId="0" fontId="11" fillId="0" borderId="5" xfId="0" applyFont="1" applyBorder="1" applyAlignment="1">
      <alignment horizontal="right" vertical="top" indent="8"/>
    </xf>
    <xf numFmtId="0" fontId="1" fillId="2" borderId="5" xfId="2" applyFont="1" applyFill="1" applyBorder="1" applyAlignment="1">
      <alignment horizontal="right" vertical="top" wrapText="1" indent="8"/>
    </xf>
    <xf numFmtId="0" fontId="11" fillId="0" borderId="5" xfId="0" applyFont="1" applyFill="1" applyBorder="1" applyAlignment="1">
      <alignment horizontal="right" vertical="top" indent="8"/>
    </xf>
    <xf numFmtId="0" fontId="1" fillId="0" borderId="5" xfId="2" applyFont="1" applyFill="1" applyBorder="1" applyAlignment="1">
      <alignment horizontal="right" vertical="top" indent="8"/>
    </xf>
    <xf numFmtId="0" fontId="1" fillId="2" borderId="5" xfId="2" applyFont="1" applyFill="1" applyBorder="1" applyAlignment="1">
      <alignment horizontal="right" vertical="top" indent="8"/>
    </xf>
    <xf numFmtId="1" fontId="1" fillId="2" borderId="5" xfId="2" applyNumberFormat="1" applyFont="1" applyFill="1" applyBorder="1" applyAlignment="1">
      <alignment horizontal="right" vertical="top" wrapText="1" indent="8"/>
    </xf>
    <xf numFmtId="0" fontId="1" fillId="0" borderId="5" xfId="2" applyFont="1" applyFill="1" applyBorder="1" applyAlignment="1">
      <alignment horizontal="right" vertical="top" wrapText="1" indent="8"/>
    </xf>
    <xf numFmtId="0" fontId="11" fillId="2" borderId="5" xfId="0" applyFont="1" applyFill="1" applyBorder="1" applyAlignment="1">
      <alignment horizontal="right" vertical="top" indent="8"/>
    </xf>
    <xf numFmtId="0" fontId="1" fillId="2" borderId="8" xfId="0" applyFont="1" applyFill="1" applyBorder="1" applyAlignment="1" applyProtection="1">
      <alignment horizontal="left" vertical="center"/>
    </xf>
    <xf numFmtId="1" fontId="1" fillId="0" borderId="8" xfId="2" applyNumberFormat="1" applyFont="1" applyFill="1" applyBorder="1" applyAlignment="1">
      <alignment horizontal="right" vertical="center" wrapText="1"/>
    </xf>
    <xf numFmtId="0" fontId="1" fillId="0" borderId="7" xfId="2" applyFont="1" applyBorder="1" applyAlignment="1">
      <alignment horizontal="right" vertical="center" wrapText="1"/>
    </xf>
    <xf numFmtId="0" fontId="1" fillId="2" borderId="6" xfId="2" applyFont="1" applyFill="1" applyBorder="1" applyAlignment="1">
      <alignment horizontal="right" vertical="center" wrapText="1"/>
    </xf>
    <xf numFmtId="0" fontId="1" fillId="2" borderId="6" xfId="2" applyFont="1" applyFill="1" applyBorder="1" applyAlignment="1">
      <alignment horizontal="right" vertical="center"/>
    </xf>
    <xf numFmtId="0" fontId="1" fillId="0" borderId="7" xfId="2" applyFont="1" applyBorder="1" applyAlignment="1">
      <alignment horizontal="right" vertical="center" wrapText="1" indent="5"/>
    </xf>
    <xf numFmtId="1" fontId="1" fillId="0" borderId="8" xfId="2" applyNumberFormat="1" applyFont="1" applyBorder="1" applyAlignment="1">
      <alignment horizontal="right" vertical="center" wrapText="1" indent="5"/>
    </xf>
    <xf numFmtId="0" fontId="1" fillId="0" borderId="6" xfId="2" applyFont="1" applyBorder="1" applyAlignment="1">
      <alignment horizontal="right" vertical="center" wrapText="1" indent="5"/>
    </xf>
    <xf numFmtId="0" fontId="1" fillId="2" borderId="6" xfId="2" applyFont="1" applyFill="1" applyBorder="1" applyAlignment="1">
      <alignment horizontal="right" vertical="center" wrapText="1" indent="5"/>
    </xf>
    <xf numFmtId="1" fontId="1" fillId="2" borderId="8" xfId="2" applyNumberFormat="1" applyFont="1" applyFill="1" applyBorder="1" applyAlignment="1">
      <alignment horizontal="right" vertical="center" wrapText="1" indent="5"/>
    </xf>
    <xf numFmtId="0" fontId="1" fillId="2" borderId="6" xfId="2" applyFont="1" applyFill="1" applyBorder="1" applyAlignment="1">
      <alignment horizontal="right" vertical="center" indent="5"/>
    </xf>
    <xf numFmtId="1" fontId="1" fillId="2" borderId="8" xfId="2" applyNumberFormat="1" applyFont="1" applyFill="1" applyBorder="1" applyAlignment="1">
      <alignment horizontal="right" vertical="center" indent="5"/>
    </xf>
    <xf numFmtId="1" fontId="1" fillId="0" borderId="8" xfId="2" applyNumberFormat="1" applyFont="1" applyFill="1" applyBorder="1" applyAlignment="1">
      <alignment horizontal="right" vertical="center" wrapText="1" indent="5"/>
    </xf>
    <xf numFmtId="0" fontId="1" fillId="0" borderId="6" xfId="2" applyFont="1" applyFill="1" applyBorder="1" applyAlignment="1">
      <alignment horizontal="right" vertical="center" wrapText="1" indent="5"/>
    </xf>
    <xf numFmtId="0" fontId="9" fillId="2" borderId="8" xfId="0" applyFont="1" applyFill="1" applyBorder="1" applyAlignment="1" applyProtection="1">
      <alignment vertical="center" wrapText="1"/>
    </xf>
    <xf numFmtId="1" fontId="1" fillId="0" borderId="7" xfId="2" applyNumberFormat="1" applyFont="1" applyBorder="1" applyAlignment="1">
      <alignment horizontal="right" vertical="center" wrapText="1"/>
    </xf>
    <xf numFmtId="1" fontId="1" fillId="0" borderId="6" xfId="2" applyNumberFormat="1" applyFont="1" applyBorder="1" applyAlignment="1">
      <alignment horizontal="right" vertical="center" wrapText="1"/>
    </xf>
    <xf numFmtId="1" fontId="1" fillId="2" borderId="6" xfId="2" applyNumberFormat="1" applyFont="1" applyFill="1" applyBorder="1" applyAlignment="1">
      <alignment horizontal="right" vertical="center" wrapText="1"/>
    </xf>
    <xf numFmtId="0" fontId="1" fillId="0" borderId="8" xfId="2" applyFont="1" applyFill="1" applyBorder="1" applyAlignment="1">
      <alignment horizontal="left" vertical="top"/>
    </xf>
    <xf numFmtId="0" fontId="1" fillId="0" borderId="8" xfId="2" applyFont="1" applyBorder="1" applyAlignment="1">
      <alignment horizontal="left" vertical="top"/>
    </xf>
    <xf numFmtId="0" fontId="9" fillId="2" borderId="8" xfId="0" applyFont="1" applyFill="1" applyBorder="1" applyAlignment="1" applyProtection="1">
      <alignment vertical="top" wrapText="1"/>
    </xf>
    <xf numFmtId="0" fontId="1" fillId="0" borderId="8" xfId="0" applyFont="1" applyFill="1" applyBorder="1" applyAlignment="1" applyProtection="1">
      <alignment horizontal="left" vertical="top" wrapText="1"/>
    </xf>
    <xf numFmtId="1" fontId="1" fillId="0" borderId="7" xfId="2" applyNumberFormat="1" applyFont="1" applyBorder="1" applyAlignment="1">
      <alignment horizontal="right" vertical="top" wrapText="1" indent="5"/>
    </xf>
    <xf numFmtId="1" fontId="1" fillId="0" borderId="8" xfId="2" applyNumberFormat="1" applyFont="1" applyBorder="1" applyAlignment="1">
      <alignment horizontal="right" vertical="top" wrapText="1" indent="5"/>
    </xf>
    <xf numFmtId="1" fontId="1" fillId="0" borderId="6" xfId="2" applyNumberFormat="1" applyFont="1" applyBorder="1" applyAlignment="1">
      <alignment horizontal="right" vertical="top" wrapText="1" indent="5"/>
    </xf>
    <xf numFmtId="1" fontId="1" fillId="2" borderId="6" xfId="2" applyNumberFormat="1" applyFont="1" applyFill="1" applyBorder="1" applyAlignment="1">
      <alignment horizontal="right" vertical="top" wrapText="1" indent="5"/>
    </xf>
    <xf numFmtId="1" fontId="1" fillId="2" borderId="8" xfId="2" applyNumberFormat="1" applyFont="1" applyFill="1" applyBorder="1" applyAlignment="1">
      <alignment horizontal="right" vertical="top" wrapText="1" indent="5"/>
    </xf>
    <xf numFmtId="1" fontId="1" fillId="2" borderId="6" xfId="2" applyNumberFormat="1" applyFont="1" applyFill="1" applyBorder="1" applyAlignment="1">
      <alignment horizontal="right" vertical="top" indent="5"/>
    </xf>
    <xf numFmtId="1" fontId="1" fillId="2" borderId="8" xfId="2" applyNumberFormat="1" applyFont="1" applyFill="1" applyBorder="1" applyAlignment="1">
      <alignment horizontal="right" vertical="top" indent="5"/>
    </xf>
    <xf numFmtId="1" fontId="1" fillId="0" borderId="6" xfId="2" applyNumberFormat="1" applyFont="1" applyBorder="1" applyAlignment="1">
      <alignment horizontal="right" vertical="top" indent="5"/>
    </xf>
    <xf numFmtId="0" fontId="1" fillId="2" borderId="6" xfId="2" applyFont="1" applyFill="1" applyBorder="1" applyAlignment="1">
      <alignment horizontal="right" vertical="top" wrapText="1" indent="5"/>
    </xf>
    <xf numFmtId="0" fontId="1" fillId="2" borderId="6" xfId="0" applyFont="1" applyFill="1" applyBorder="1" applyAlignment="1">
      <alignment horizontal="right"/>
    </xf>
    <xf numFmtId="0" fontId="6" fillId="2" borderId="3" xfId="0" applyFont="1" applyFill="1" applyBorder="1" applyAlignment="1" applyProtection="1"/>
    <xf numFmtId="1" fontId="1" fillId="2" borderId="6" xfId="0" applyNumberFormat="1" applyFont="1" applyFill="1" applyBorder="1"/>
    <xf numFmtId="1" fontId="1" fillId="2" borderId="0" xfId="0" applyNumberFormat="1" applyFont="1" applyFill="1" applyBorder="1"/>
    <xf numFmtId="1" fontId="1" fillId="0" borderId="8" xfId="2" applyNumberFormat="1" applyFont="1" applyBorder="1" applyAlignment="1">
      <alignment horizontal="right" vertical="center"/>
    </xf>
    <xf numFmtId="1" fontId="11" fillId="0" borderId="8" xfId="0" applyNumberFormat="1" applyFont="1" applyBorder="1" applyAlignment="1">
      <alignment horizontal="right" vertical="center"/>
    </xf>
    <xf numFmtId="1" fontId="11" fillId="0" borderId="8" xfId="0" applyNumberFormat="1" applyFont="1" applyFill="1" applyBorder="1" applyAlignment="1">
      <alignment horizontal="right" vertical="center"/>
    </xf>
    <xf numFmtId="1" fontId="1" fillId="0" borderId="8" xfId="2" applyNumberFormat="1" applyFont="1" applyFill="1" applyBorder="1" applyAlignment="1">
      <alignment horizontal="right" vertical="center"/>
    </xf>
    <xf numFmtId="0" fontId="11" fillId="0" borderId="8" xfId="0" applyFont="1" applyFill="1" applyBorder="1" applyAlignment="1">
      <alignment horizontal="right" vertical="center"/>
    </xf>
    <xf numFmtId="0" fontId="1" fillId="0" borderId="8" xfId="2" applyFont="1" applyFill="1" applyBorder="1" applyAlignment="1">
      <alignment horizontal="right" vertical="center"/>
    </xf>
    <xf numFmtId="0" fontId="1" fillId="2" borderId="8" xfId="2" applyFont="1" applyFill="1" applyBorder="1" applyAlignment="1">
      <alignment horizontal="right" vertical="center"/>
    </xf>
    <xf numFmtId="1" fontId="11" fillId="2" borderId="8" xfId="0" applyNumberFormat="1" applyFont="1" applyFill="1" applyBorder="1"/>
    <xf numFmtId="0" fontId="11" fillId="0" borderId="6" xfId="0" applyFont="1" applyFill="1" applyBorder="1" applyAlignment="1">
      <alignment horizontal="right" vertical="center"/>
    </xf>
    <xf numFmtId="1" fontId="1" fillId="0" borderId="6" xfId="2" applyNumberFormat="1" applyFont="1" applyFill="1" applyBorder="1" applyAlignment="1">
      <alignment horizontal="right" vertical="center"/>
    </xf>
    <xf numFmtId="0" fontId="11" fillId="2" borderId="6" xfId="0" applyFont="1" applyFill="1" applyBorder="1"/>
    <xf numFmtId="1" fontId="11" fillId="2" borderId="0" xfId="0" applyNumberFormat="1" applyFont="1" applyFill="1" applyBorder="1" applyAlignment="1">
      <alignment horizontal="right"/>
    </xf>
    <xf numFmtId="1" fontId="11" fillId="2" borderId="0" xfId="0" applyNumberFormat="1" applyFont="1" applyFill="1" applyBorder="1"/>
    <xf numFmtId="0" fontId="1" fillId="0" borderId="8" xfId="2" applyFont="1" applyBorder="1" applyAlignment="1">
      <alignment horizontal="right" vertical="center"/>
    </xf>
    <xf numFmtId="0" fontId="1" fillId="0" borderId="8" xfId="2" applyFont="1" applyFill="1" applyBorder="1" applyAlignment="1">
      <alignment horizontal="right" vertical="center" wrapText="1"/>
    </xf>
    <xf numFmtId="1" fontId="1" fillId="0" borderId="6" xfId="2" applyNumberFormat="1" applyFont="1" applyFill="1" applyBorder="1" applyAlignment="1">
      <alignment horizontal="right" vertical="center" wrapText="1"/>
    </xf>
    <xf numFmtId="0" fontId="1" fillId="0" borderId="0" xfId="2" applyFont="1" applyBorder="1" applyAlignment="1">
      <alignment horizontal="right" vertical="center" wrapText="1"/>
    </xf>
    <xf numFmtId="0" fontId="36" fillId="0" borderId="0" xfId="0" applyFont="1" applyAlignment="1">
      <alignment horizontal="right"/>
    </xf>
    <xf numFmtId="1" fontId="1" fillId="0" borderId="0" xfId="1" applyNumberFormat="1" applyFont="1" applyBorder="1" applyAlignment="1">
      <alignment vertical="center"/>
    </xf>
    <xf numFmtId="1" fontId="1" fillId="0" borderId="8" xfId="1" applyNumberFormat="1" applyFont="1" applyBorder="1" applyAlignment="1">
      <alignment vertical="center"/>
    </xf>
    <xf numFmtId="0" fontId="11" fillId="0" borderId="0" xfId="0" applyFont="1" applyBorder="1" applyAlignment="1">
      <alignment horizontal="right"/>
    </xf>
    <xf numFmtId="1" fontId="1" fillId="0" borderId="0" xfId="2" applyNumberFormat="1" applyFont="1" applyBorder="1" applyAlignment="1">
      <alignment horizontal="right" vertical="center"/>
    </xf>
    <xf numFmtId="1" fontId="11" fillId="0" borderId="0" xfId="0" applyNumberFormat="1" applyFont="1" applyBorder="1" applyAlignment="1">
      <alignment horizontal="right" vertical="center"/>
    </xf>
    <xf numFmtId="1" fontId="11" fillId="0" borderId="0" xfId="0" applyNumberFormat="1" applyFont="1" applyFill="1" applyBorder="1" applyAlignment="1">
      <alignment horizontal="right" vertical="center"/>
    </xf>
    <xf numFmtId="1" fontId="1" fillId="0" borderId="0" xfId="2" applyNumberFormat="1" applyFont="1" applyFill="1" applyBorder="1" applyAlignment="1">
      <alignment horizontal="right" vertical="center"/>
    </xf>
    <xf numFmtId="0" fontId="36" fillId="0" borderId="13" xfId="0" applyNumberFormat="1" applyFont="1" applyFill="1" applyBorder="1" applyAlignment="1">
      <alignment wrapText="1"/>
    </xf>
    <xf numFmtId="0" fontId="37" fillId="0" borderId="7" xfId="0" applyNumberFormat="1" applyFont="1" applyFill="1" applyBorder="1" applyAlignment="1">
      <alignment wrapText="1"/>
    </xf>
    <xf numFmtId="0" fontId="1" fillId="0" borderId="0" xfId="0" applyFont="1" applyFill="1" applyBorder="1" applyAlignment="1">
      <alignment horizontal="right" wrapText="1" indent="1"/>
    </xf>
    <xf numFmtId="0" fontId="1" fillId="0" borderId="0" xfId="0" applyFont="1" applyBorder="1" applyAlignment="1">
      <alignment horizontal="right" wrapText="1" indent="1"/>
    </xf>
    <xf numFmtId="1" fontId="1" fillId="0" borderId="0" xfId="0" applyNumberFormat="1" applyFont="1" applyBorder="1" applyAlignment="1">
      <alignment horizontal="right" wrapText="1" indent="1"/>
    </xf>
    <xf numFmtId="0" fontId="48" fillId="5" borderId="0" xfId="4" applyFont="1" applyFill="1" applyBorder="1" applyAlignment="1" applyProtection="1">
      <alignment vertical="top"/>
    </xf>
    <xf numFmtId="0" fontId="1" fillId="0" borderId="0" xfId="2" applyFont="1" applyFill="1" applyBorder="1" applyAlignment="1">
      <alignment horizontal="center" vertical="center" wrapText="1"/>
    </xf>
    <xf numFmtId="0" fontId="1" fillId="0" borderId="13" xfId="2" applyFont="1" applyBorder="1" applyAlignment="1">
      <alignment horizontal="right" vertical="center" wrapText="1"/>
    </xf>
    <xf numFmtId="1" fontId="1" fillId="0" borderId="0" xfId="1" applyNumberFormat="1" applyFont="1" applyBorder="1" applyAlignment="1">
      <alignment horizontal="right" vertical="center" wrapText="1"/>
    </xf>
    <xf numFmtId="0" fontId="1" fillId="0" borderId="10" xfId="2" applyFont="1" applyBorder="1" applyAlignment="1">
      <alignment horizontal="right" vertical="center" wrapText="1"/>
    </xf>
    <xf numFmtId="0" fontId="1" fillId="0" borderId="0" xfId="0" applyFont="1" applyFill="1" applyBorder="1" applyAlignment="1" applyProtection="1">
      <alignment horizontal="left" vertical="center"/>
    </xf>
    <xf numFmtId="0" fontId="9" fillId="2" borderId="0" xfId="0" applyNumberFormat="1" applyFont="1" applyFill="1" applyBorder="1" applyAlignment="1" applyProtection="1">
      <alignment horizontal="left" vertical="center" wrapText="1"/>
    </xf>
    <xf numFmtId="0" fontId="1" fillId="0" borderId="0" xfId="2" applyFont="1" applyFill="1" applyBorder="1" applyAlignment="1">
      <alignment horizontal="left" vertical="center" indent="1"/>
    </xf>
    <xf numFmtId="0" fontId="9" fillId="2" borderId="0" xfId="0" applyFont="1" applyFill="1" applyBorder="1" applyAlignment="1" applyProtection="1">
      <alignment horizontal="left" vertical="center"/>
    </xf>
    <xf numFmtId="0" fontId="1" fillId="0" borderId="0" xfId="2" applyFont="1" applyBorder="1" applyAlignment="1">
      <alignment horizontal="left" vertical="center" indent="1"/>
    </xf>
    <xf numFmtId="0" fontId="9" fillId="2" borderId="0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left" vertical="center" wrapText="1" indent="1"/>
    </xf>
    <xf numFmtId="1" fontId="1" fillId="0" borderId="6" xfId="0" applyNumberFormat="1" applyFont="1" applyFill="1" applyBorder="1" applyAlignment="1" applyProtection="1">
      <alignment horizontal="right" vertical="center"/>
    </xf>
    <xf numFmtId="0" fontId="1" fillId="0" borderId="6" xfId="2" applyFont="1" applyBorder="1" applyAlignment="1">
      <alignment horizontal="right" vertical="center"/>
    </xf>
    <xf numFmtId="0" fontId="11" fillId="0" borderId="6" xfId="0" applyFont="1" applyBorder="1" applyAlignment="1">
      <alignment horizontal="right" vertical="center"/>
    </xf>
    <xf numFmtId="0" fontId="1" fillId="0" borderId="6" xfId="2" applyFont="1" applyFill="1" applyBorder="1" applyAlignment="1">
      <alignment horizontal="right" vertical="center"/>
    </xf>
    <xf numFmtId="0" fontId="1" fillId="0" borderId="6" xfId="2" applyFont="1" applyFill="1" applyBorder="1" applyAlignment="1">
      <alignment horizontal="right" vertical="center" wrapText="1"/>
    </xf>
    <xf numFmtId="1" fontId="1" fillId="2" borderId="0" xfId="0" applyNumberFormat="1" applyFont="1" applyFill="1" applyBorder="1" applyAlignment="1">
      <alignment horizontal="right" vertical="center"/>
    </xf>
    <xf numFmtId="1" fontId="11" fillId="2" borderId="0" xfId="0" applyNumberFormat="1" applyFont="1" applyFill="1" applyBorder="1" applyAlignment="1">
      <alignment horizontal="right" vertical="center"/>
    </xf>
    <xf numFmtId="1" fontId="11" fillId="2" borderId="8" xfId="0" applyNumberFormat="1" applyFont="1" applyFill="1" applyBorder="1" applyAlignment="1">
      <alignment horizontal="right" vertical="center"/>
    </xf>
    <xf numFmtId="1" fontId="1" fillId="0" borderId="0" xfId="0" applyNumberFormat="1" applyFont="1" applyFill="1" applyBorder="1" applyAlignment="1">
      <alignment horizontal="right" vertical="center"/>
    </xf>
    <xf numFmtId="1" fontId="1" fillId="0" borderId="8" xfId="0" applyNumberFormat="1" applyFont="1" applyFill="1" applyBorder="1" applyAlignment="1">
      <alignment horizontal="right" vertical="center"/>
    </xf>
    <xf numFmtId="1" fontId="1" fillId="2" borderId="0" xfId="0" applyNumberFormat="1" applyFont="1" applyFill="1" applyBorder="1" applyAlignment="1">
      <alignment vertical="center"/>
    </xf>
    <xf numFmtId="1" fontId="1" fillId="2" borderId="8" xfId="0" applyNumberFormat="1" applyFont="1" applyFill="1" applyBorder="1" applyAlignment="1">
      <alignment vertical="center"/>
    </xf>
    <xf numFmtId="1" fontId="1" fillId="0" borderId="0" xfId="0" applyNumberFormat="1" applyFont="1" applyFill="1" applyBorder="1" applyAlignment="1" applyProtection="1">
      <alignment vertical="center"/>
    </xf>
    <xf numFmtId="1" fontId="1" fillId="0" borderId="8" xfId="0" applyNumberFormat="1" applyFont="1" applyFill="1" applyBorder="1" applyAlignment="1" applyProtection="1">
      <alignment vertical="center"/>
    </xf>
    <xf numFmtId="0" fontId="1" fillId="2" borderId="0" xfId="0" applyFont="1" applyFill="1" applyBorder="1" applyAlignment="1">
      <alignment vertical="center"/>
    </xf>
    <xf numFmtId="1" fontId="11" fillId="2" borderId="6" xfId="0" applyNumberFormat="1" applyFont="1" applyFill="1" applyBorder="1" applyAlignment="1">
      <alignment horizontal="right" vertical="center"/>
    </xf>
    <xf numFmtId="0" fontId="6" fillId="3" borderId="13" xfId="0" applyNumberFormat="1" applyFont="1" applyFill="1" applyBorder="1" applyAlignment="1" applyProtection="1"/>
    <xf numFmtId="0" fontId="7" fillId="3" borderId="7" xfId="0" applyFont="1" applyFill="1" applyBorder="1"/>
    <xf numFmtId="0" fontId="6" fillId="3" borderId="14" xfId="0" applyNumberFormat="1" applyFont="1" applyFill="1" applyBorder="1" applyAlignment="1" applyProtection="1"/>
    <xf numFmtId="0" fontId="7" fillId="3" borderId="9" xfId="0" applyFont="1" applyFill="1" applyBorder="1"/>
    <xf numFmtId="0" fontId="9" fillId="3" borderId="8" xfId="0" applyNumberFormat="1" applyFont="1" applyFill="1" applyBorder="1" applyAlignment="1" applyProtection="1">
      <alignment horizontal="left" vertical="top" wrapText="1"/>
    </xf>
    <xf numFmtId="1" fontId="1" fillId="3" borderId="6" xfId="0" applyNumberFormat="1" applyFont="1" applyFill="1" applyBorder="1" applyAlignment="1" applyProtection="1">
      <alignment horizontal="right" vertical="top" wrapText="1" indent="2"/>
    </xf>
    <xf numFmtId="1" fontId="1" fillId="3" borderId="0" xfId="0" applyNumberFormat="1" applyFont="1" applyFill="1" applyBorder="1" applyAlignment="1" applyProtection="1">
      <alignment horizontal="right" vertical="top" wrapText="1" indent="2"/>
    </xf>
    <xf numFmtId="1" fontId="1" fillId="3" borderId="8" xfId="0" applyNumberFormat="1" applyFont="1" applyFill="1" applyBorder="1" applyAlignment="1" applyProtection="1">
      <alignment horizontal="right" vertical="top" wrapText="1" indent="2"/>
    </xf>
    <xf numFmtId="0" fontId="10" fillId="3" borderId="6" xfId="0" applyNumberFormat="1" applyFont="1" applyFill="1" applyBorder="1" applyAlignment="1" applyProtection="1">
      <alignment horizontal="left" vertical="top" wrapText="1"/>
    </xf>
    <xf numFmtId="1" fontId="1" fillId="3" borderId="6" xfId="0" applyNumberFormat="1" applyFont="1" applyFill="1" applyBorder="1" applyAlignment="1" applyProtection="1">
      <alignment horizontal="right" vertical="top" indent="2"/>
    </xf>
    <xf numFmtId="1" fontId="1" fillId="3" borderId="0" xfId="0" applyNumberFormat="1" applyFont="1" applyFill="1" applyBorder="1" applyAlignment="1" applyProtection="1">
      <alignment horizontal="right" vertical="top" indent="2"/>
    </xf>
    <xf numFmtId="1" fontId="1" fillId="3" borderId="8" xfId="0" applyNumberFormat="1" applyFont="1" applyFill="1" applyBorder="1" applyAlignment="1" applyProtection="1">
      <alignment horizontal="right" vertical="top" indent="2"/>
    </xf>
    <xf numFmtId="0" fontId="9" fillId="3" borderId="8" xfId="0" applyFont="1" applyFill="1" applyBorder="1" applyAlignment="1" applyProtection="1">
      <alignment horizontal="left" vertical="top"/>
    </xf>
    <xf numFmtId="0" fontId="10" fillId="3" borderId="6" xfId="0" applyFont="1" applyFill="1" applyBorder="1" applyAlignment="1" applyProtection="1">
      <alignment horizontal="left" vertical="top" wrapText="1"/>
    </xf>
    <xf numFmtId="0" fontId="9" fillId="3" borderId="8" xfId="0" applyFont="1" applyFill="1" applyBorder="1" applyAlignment="1" applyProtection="1">
      <alignment horizontal="left" vertical="top" wrapText="1"/>
    </xf>
    <xf numFmtId="1" fontId="1" fillId="3" borderId="6" xfId="0" applyNumberFormat="1" applyFont="1" applyFill="1" applyBorder="1" applyAlignment="1">
      <alignment horizontal="right" vertical="top" indent="2"/>
    </xf>
    <xf numFmtId="1" fontId="1" fillId="3" borderId="0" xfId="0" applyNumberFormat="1" applyFont="1" applyFill="1" applyBorder="1" applyAlignment="1">
      <alignment horizontal="right" vertical="top" indent="2"/>
    </xf>
    <xf numFmtId="1" fontId="1" fillId="3" borderId="8" xfId="0" applyNumberFormat="1" applyFont="1" applyFill="1" applyBorder="1" applyAlignment="1">
      <alignment horizontal="right" vertical="top" indent="2"/>
    </xf>
    <xf numFmtId="0" fontId="9" fillId="3" borderId="6" xfId="0" applyFont="1" applyFill="1" applyBorder="1" applyAlignment="1" applyProtection="1">
      <alignment horizontal="right" vertical="top" indent="2"/>
    </xf>
    <xf numFmtId="0" fontId="1" fillId="3" borderId="0" xfId="0" applyFont="1" applyFill="1" applyBorder="1" applyAlignment="1">
      <alignment horizontal="right" vertical="top" indent="2"/>
    </xf>
    <xf numFmtId="0" fontId="10" fillId="3" borderId="6" xfId="0" applyFont="1" applyFill="1" applyBorder="1" applyAlignment="1" applyProtection="1">
      <alignment horizontal="left" vertical="top"/>
    </xf>
    <xf numFmtId="0" fontId="9" fillId="3" borderId="6" xfId="0" applyFont="1" applyFill="1" applyBorder="1" applyAlignment="1" applyProtection="1">
      <alignment horizontal="right" vertical="top" wrapText="1" indent="2"/>
    </xf>
    <xf numFmtId="1" fontId="1" fillId="3" borderId="0" xfId="1" applyNumberFormat="1" applyFont="1" applyFill="1" applyBorder="1" applyAlignment="1">
      <alignment horizontal="right" vertical="top" wrapText="1" indent="2"/>
    </xf>
    <xf numFmtId="1" fontId="1" fillId="3" borderId="8" xfId="1" applyNumberFormat="1" applyFont="1" applyFill="1" applyBorder="1" applyAlignment="1">
      <alignment horizontal="right" vertical="top" indent="2"/>
    </xf>
    <xf numFmtId="1" fontId="1" fillId="0" borderId="0" xfId="0" applyNumberFormat="1" applyFont="1" applyFill="1" applyBorder="1" applyAlignment="1" applyProtection="1">
      <alignment horizontal="right" vertical="top" wrapText="1" indent="2"/>
    </xf>
    <xf numFmtId="0" fontId="6" fillId="3" borderId="12" xfId="2" applyFont="1" applyFill="1" applyBorder="1"/>
    <xf numFmtId="0" fontId="7" fillId="3" borderId="3" xfId="0" applyFont="1" applyFill="1" applyBorder="1"/>
    <xf numFmtId="0" fontId="1" fillId="3" borderId="13" xfId="2" applyFont="1" applyFill="1" applyBorder="1"/>
    <xf numFmtId="0" fontId="1" fillId="3" borderId="1" xfId="2" applyFont="1" applyFill="1" applyBorder="1" applyAlignment="1">
      <alignment horizontal="center" vertical="center" wrapText="1"/>
    </xf>
    <xf numFmtId="0" fontId="11" fillId="3" borderId="10" xfId="0" applyFont="1" applyFill="1" applyBorder="1"/>
    <xf numFmtId="0" fontId="1" fillId="3" borderId="14" xfId="2" applyFont="1" applyFill="1" applyBorder="1"/>
    <xf numFmtId="0" fontId="1" fillId="3" borderId="4" xfId="2" applyFont="1" applyFill="1" applyBorder="1" applyAlignment="1">
      <alignment horizontal="center"/>
    </xf>
    <xf numFmtId="0" fontId="11" fillId="3" borderId="15" xfId="0" applyFont="1" applyFill="1" applyBorder="1"/>
    <xf numFmtId="0" fontId="6" fillId="3" borderId="13" xfId="2" applyFont="1" applyFill="1" applyBorder="1"/>
    <xf numFmtId="0" fontId="1" fillId="3" borderId="13" xfId="2" applyFont="1" applyFill="1" applyBorder="1" applyAlignment="1">
      <alignment horizontal="center" vertical="center" wrapText="1"/>
    </xf>
    <xf numFmtId="0" fontId="7" fillId="3" borderId="10" xfId="0" applyFont="1" applyFill="1" applyBorder="1"/>
    <xf numFmtId="0" fontId="6" fillId="3" borderId="14" xfId="2" applyFont="1" applyFill="1" applyBorder="1"/>
    <xf numFmtId="0" fontId="1" fillId="3" borderId="14" xfId="2" applyFont="1" applyFill="1" applyBorder="1" applyAlignment="1">
      <alignment horizontal="center"/>
    </xf>
    <xf numFmtId="0" fontId="7" fillId="3" borderId="15" xfId="0" applyFont="1" applyFill="1" applyBorder="1"/>
    <xf numFmtId="0" fontId="6" fillId="3" borderId="12" xfId="0" applyFont="1" applyFill="1" applyBorder="1" applyAlignment="1" applyProtection="1"/>
    <xf numFmtId="0" fontId="4" fillId="3" borderId="3" xfId="3" applyFill="1" applyBorder="1"/>
    <xf numFmtId="0" fontId="1" fillId="3" borderId="4" xfId="2" applyFont="1" applyFill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/>
    </xf>
    <xf numFmtId="0" fontId="6" fillId="3" borderId="1" xfId="1" applyFont="1" applyFill="1" applyBorder="1" applyAlignment="1">
      <alignment horizontal="center" vertical="center"/>
    </xf>
    <xf numFmtId="1" fontId="6" fillId="3" borderId="2" xfId="1" applyNumberFormat="1" applyFont="1" applyFill="1" applyBorder="1" applyAlignment="1">
      <alignment horizontal="center" vertical="center"/>
    </xf>
    <xf numFmtId="0" fontId="47" fillId="3" borderId="2" xfId="1" applyFont="1" applyFill="1" applyBorder="1" applyAlignment="1">
      <alignment horizontal="center" vertical="center"/>
    </xf>
    <xf numFmtId="0" fontId="47" fillId="3" borderId="3" xfId="1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/>
    </xf>
    <xf numFmtId="1" fontId="1" fillId="2" borderId="8" xfId="0" applyNumberFormat="1" applyFont="1" applyFill="1" applyBorder="1" applyAlignment="1">
      <alignment horizontal="right" vertical="center"/>
    </xf>
    <xf numFmtId="0" fontId="1" fillId="0" borderId="8" xfId="0" applyFont="1" applyBorder="1" applyAlignment="1">
      <alignment horizontal="right" vertical="center"/>
    </xf>
    <xf numFmtId="0" fontId="1" fillId="0" borderId="8" xfId="0" applyFont="1" applyFill="1" applyBorder="1" applyAlignment="1">
      <alignment horizontal="right" vertical="center"/>
    </xf>
    <xf numFmtId="0" fontId="1" fillId="0" borderId="8" xfId="0" applyFont="1" applyBorder="1" applyAlignment="1">
      <alignment horizontal="right"/>
    </xf>
    <xf numFmtId="1" fontId="1" fillId="2" borderId="8" xfId="0" applyNumberFormat="1" applyFont="1" applyFill="1" applyBorder="1" applyAlignment="1">
      <alignment horizontal="right"/>
    </xf>
    <xf numFmtId="1" fontId="1" fillId="0" borderId="8" xfId="0" applyNumberFormat="1" applyFont="1" applyBorder="1" applyAlignment="1">
      <alignment horizontal="right" vertical="center"/>
    </xf>
    <xf numFmtId="0" fontId="1" fillId="2" borderId="8" xfId="0" applyFont="1" applyFill="1" applyBorder="1"/>
    <xf numFmtId="0" fontId="12" fillId="0" borderId="0" xfId="0" applyFont="1" applyFill="1" applyBorder="1" applyAlignment="1">
      <alignment horizontal="center"/>
    </xf>
    <xf numFmtId="0" fontId="24" fillId="5" borderId="0" xfId="0" applyFont="1" applyFill="1" applyBorder="1" applyAlignment="1">
      <alignment horizontal="center" vertical="center"/>
    </xf>
    <xf numFmtId="0" fontId="12" fillId="0" borderId="20" xfId="0" applyFont="1" applyFill="1" applyBorder="1" applyAlignment="1">
      <alignment horizontal="center"/>
    </xf>
    <xf numFmtId="0" fontId="12" fillId="5" borderId="0" xfId="0" applyFont="1" applyFill="1" applyBorder="1" applyAlignment="1">
      <alignment horizontal="center"/>
    </xf>
    <xf numFmtId="0" fontId="12" fillId="0" borderId="17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48" fillId="5" borderId="0" xfId="4" applyFont="1" applyFill="1" applyBorder="1" applyAlignment="1" applyProtection="1">
      <alignment horizontal="left" vertical="top"/>
    </xf>
    <xf numFmtId="0" fontId="39" fillId="0" borderId="0" xfId="0" applyFont="1" applyAlignment="1">
      <alignment horizontal="left" vertical="center" wrapText="1"/>
    </xf>
    <xf numFmtId="0" fontId="38" fillId="0" borderId="0" xfId="0" applyFont="1" applyAlignment="1">
      <alignment horizontal="left"/>
    </xf>
    <xf numFmtId="0" fontId="34" fillId="4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/>
    <xf numFmtId="0" fontId="27" fillId="6" borderId="16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vertical="center"/>
    </xf>
    <xf numFmtId="0" fontId="28" fillId="6" borderId="18" xfId="0" applyFont="1" applyFill="1" applyBorder="1" applyAlignment="1">
      <alignment vertical="center"/>
    </xf>
    <xf numFmtId="0" fontId="28" fillId="6" borderId="19" xfId="0" applyFont="1" applyFill="1" applyBorder="1" applyAlignment="1">
      <alignment vertical="center"/>
    </xf>
    <xf numFmtId="0" fontId="28" fillId="6" borderId="20" xfId="0" applyFont="1" applyFill="1" applyBorder="1" applyAlignment="1">
      <alignment vertical="center"/>
    </xf>
    <xf numFmtId="0" fontId="28" fillId="6" borderId="21" xfId="0" applyFont="1" applyFill="1" applyBorder="1" applyAlignment="1">
      <alignment vertical="center"/>
    </xf>
    <xf numFmtId="0" fontId="1" fillId="0" borderId="0" xfId="0" applyNumberFormat="1" applyFont="1" applyFill="1" applyBorder="1" applyAlignment="1" applyProtection="1">
      <alignment horizontal="left"/>
    </xf>
    <xf numFmtId="0" fontId="6" fillId="3" borderId="4" xfId="0" applyNumberFormat="1" applyFont="1" applyFill="1" applyBorder="1" applyAlignment="1" applyProtection="1">
      <alignment horizontal="center" wrapText="1"/>
    </xf>
    <xf numFmtId="0" fontId="0" fillId="3" borderId="4" xfId="0" applyFill="1" applyBorder="1" applyAlignment="1">
      <alignment wrapText="1"/>
    </xf>
    <xf numFmtId="0" fontId="1" fillId="0" borderId="15" xfId="0" applyNumberFormat="1" applyFont="1" applyFill="1" applyBorder="1" applyAlignment="1" applyProtection="1">
      <alignment horizontal="left"/>
    </xf>
    <xf numFmtId="0" fontId="1" fillId="0" borderId="0" xfId="2" applyFont="1" applyBorder="1" applyAlignment="1">
      <alignment horizontal="left"/>
    </xf>
    <xf numFmtId="0" fontId="1" fillId="0" borderId="0" xfId="1" applyFont="1" applyBorder="1" applyAlignment="1">
      <alignment horizontal="left"/>
    </xf>
    <xf numFmtId="0" fontId="6" fillId="3" borderId="13" xfId="2" applyFont="1" applyFill="1" applyBorder="1" applyAlignment="1">
      <alignment wrapText="1"/>
    </xf>
    <xf numFmtId="0" fontId="0" fillId="3" borderId="14" xfId="0" applyFill="1" applyBorder="1" applyAlignment="1">
      <alignment wrapText="1"/>
    </xf>
    <xf numFmtId="0" fontId="6" fillId="3" borderId="7" xfId="2" applyFont="1" applyFill="1" applyBorder="1" applyAlignment="1">
      <alignment wrapText="1"/>
    </xf>
    <xf numFmtId="0" fontId="0" fillId="3" borderId="9" xfId="0" applyFill="1" applyBorder="1" applyAlignment="1">
      <alignment wrapText="1"/>
    </xf>
    <xf numFmtId="0" fontId="12" fillId="3" borderId="7" xfId="0" applyFont="1" applyFill="1" applyBorder="1" applyAlignment="1" applyProtection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0" xfId="0" applyFill="1" applyBorder="1" applyAlignment="1">
      <alignment wrapText="1"/>
    </xf>
    <xf numFmtId="0" fontId="0" fillId="3" borderId="13" xfId="0" applyFill="1" applyBorder="1" applyAlignment="1">
      <alignment wrapText="1"/>
    </xf>
    <xf numFmtId="0" fontId="12" fillId="3" borderId="3" xfId="0" applyFont="1" applyFill="1" applyBorder="1" applyAlignment="1" applyProtection="1">
      <alignment horizontal="center" vertical="center" wrapText="1"/>
    </xf>
    <xf numFmtId="0" fontId="0" fillId="3" borderId="11" xfId="0" applyFill="1" applyBorder="1" applyAlignment="1">
      <alignment wrapText="1"/>
    </xf>
    <xf numFmtId="0" fontId="0" fillId="3" borderId="12" xfId="0" applyFill="1" applyBorder="1" applyAlignment="1">
      <alignment wrapText="1"/>
    </xf>
    <xf numFmtId="0" fontId="36" fillId="3" borderId="7" xfId="0" applyFont="1" applyFill="1" applyBorder="1" applyAlignment="1">
      <alignment horizontal="center" vertical="center" wrapText="1"/>
    </xf>
    <xf numFmtId="0" fontId="36" fillId="3" borderId="10" xfId="0" applyFont="1" applyFill="1" applyBorder="1" applyAlignment="1">
      <alignment horizontal="center" vertical="center" wrapText="1"/>
    </xf>
    <xf numFmtId="0" fontId="11" fillId="0" borderId="15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1" fillId="3" borderId="13" xfId="0" applyFont="1" applyFill="1" applyBorder="1" applyAlignment="1">
      <alignment horizontal="center" vertical="center" wrapText="1"/>
    </xf>
    <xf numFmtId="0" fontId="11" fillId="3" borderId="14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11" fillId="3" borderId="9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 applyProtection="1">
      <alignment horizontal="center" vertical="center" wrapText="1"/>
    </xf>
    <xf numFmtId="0" fontId="1" fillId="3" borderId="12" xfId="0" applyFont="1" applyFill="1" applyBorder="1" applyAlignment="1" applyProtection="1">
      <alignment horizontal="center" vertical="center" wrapText="1"/>
    </xf>
    <xf numFmtId="0" fontId="11" fillId="3" borderId="12" xfId="0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 wrapText="1"/>
    </xf>
  </cellXfs>
  <cellStyles count="5">
    <cellStyle name="Hyperlink" xfId="4" builtinId="8"/>
    <cellStyle name="Normal" xfId="0" builtinId="0"/>
    <cellStyle name="Normal 2" xfId="3" xr:uid="{00000000-0005-0000-0000-000002000000}"/>
    <cellStyle name="Normal_Sheet1" xfId="1" xr:uid="{00000000-0005-0000-0000-000003000000}"/>
    <cellStyle name="Normal_Sheet1 2" xfId="2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microsoft.com/office/2022/10/relationships/richValueRel" Target="richData/richValueRel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06/relationships/rdRichValueStructure" Target="richData/rdrichvaluestructure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microsoft.com/office/2017/06/relationships/rdRichValue" Target="richData/rdrichvalue.xml"/></Relationship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94"/>
  <sheetViews>
    <sheetView tabSelected="1" workbookViewId="0">
      <selection activeCell="D115" sqref="D115"/>
    </sheetView>
  </sheetViews>
  <sheetFormatPr defaultRowHeight="15" x14ac:dyDescent="0.25"/>
  <cols>
    <col min="1" max="1" width="14.7109375" customWidth="1"/>
    <col min="2" max="2" width="1.85546875" customWidth="1"/>
    <col min="3" max="3" width="101.140625" customWidth="1"/>
    <col min="4" max="4" width="106.85546875" customWidth="1"/>
    <col min="7" max="10" width="11.42578125" customWidth="1"/>
  </cols>
  <sheetData>
    <row r="1" spans="1:4" ht="40.5" customHeight="1" x14ac:dyDescent="0.25">
      <c r="A1" s="433">
        <v>2025</v>
      </c>
      <c r="B1" s="78"/>
      <c r="C1" s="101" t="s">
        <v>136</v>
      </c>
      <c r="D1" s="425"/>
    </row>
    <row r="2" spans="1:4" ht="39" customHeight="1" x14ac:dyDescent="0.25">
      <c r="A2" s="433"/>
      <c r="B2" s="78"/>
      <c r="C2" s="101" t="s">
        <v>135</v>
      </c>
      <c r="D2" s="425"/>
    </row>
    <row r="3" spans="1:4" x14ac:dyDescent="0.25">
      <c r="A3" s="434"/>
      <c r="B3" s="434"/>
      <c r="C3" s="434" t="e" vm="1">
        <v>#VALUE!</v>
      </c>
      <c r="D3" s="434"/>
    </row>
    <row r="4" spans="1:4" x14ac:dyDescent="0.25">
      <c r="A4" s="434"/>
      <c r="B4" s="434"/>
      <c r="C4" s="434"/>
      <c r="D4" s="434"/>
    </row>
    <row r="5" spans="1:4" x14ac:dyDescent="0.25">
      <c r="A5" s="434"/>
      <c r="B5" s="434"/>
      <c r="C5" s="434"/>
      <c r="D5" s="434"/>
    </row>
    <row r="6" spans="1:4" x14ac:dyDescent="0.25">
      <c r="A6" s="434"/>
      <c r="B6" s="434"/>
      <c r="C6" s="434"/>
      <c r="D6" s="434"/>
    </row>
    <row r="7" spans="1:4" x14ac:dyDescent="0.25">
      <c r="A7" s="434"/>
      <c r="B7" s="434"/>
      <c r="C7" s="434"/>
      <c r="D7" s="434"/>
    </row>
    <row r="8" spans="1:4" x14ac:dyDescent="0.25">
      <c r="A8" s="434"/>
      <c r="B8" s="434"/>
      <c r="C8" s="434"/>
      <c r="D8" s="434"/>
    </row>
    <row r="9" spans="1:4" x14ac:dyDescent="0.25">
      <c r="A9" s="434"/>
      <c r="B9" s="434"/>
      <c r="C9" s="434"/>
      <c r="D9" s="434"/>
    </row>
    <row r="10" spans="1:4" x14ac:dyDescent="0.25">
      <c r="A10" s="434"/>
      <c r="B10" s="434"/>
      <c r="C10" s="434"/>
      <c r="D10" s="434"/>
    </row>
    <row r="11" spans="1:4" x14ac:dyDescent="0.25">
      <c r="A11" s="434"/>
      <c r="B11" s="434"/>
      <c r="C11" s="434"/>
      <c r="D11" s="434"/>
    </row>
    <row r="12" spans="1:4" x14ac:dyDescent="0.25">
      <c r="A12" s="434"/>
      <c r="B12" s="434"/>
      <c r="C12" s="434"/>
      <c r="D12" s="434"/>
    </row>
    <row r="13" spans="1:4" x14ac:dyDescent="0.25">
      <c r="A13" s="434"/>
      <c r="B13" s="434"/>
      <c r="C13" s="434"/>
      <c r="D13" s="434"/>
    </row>
    <row r="14" spans="1:4" x14ac:dyDescent="0.25">
      <c r="A14" s="434"/>
      <c r="B14" s="434"/>
      <c r="C14" s="434"/>
      <c r="D14" s="434"/>
    </row>
    <row r="15" spans="1:4" x14ac:dyDescent="0.25">
      <c r="A15" s="434"/>
      <c r="B15" s="434"/>
      <c r="C15" s="434"/>
      <c r="D15" s="434"/>
    </row>
    <row r="16" spans="1:4" x14ac:dyDescent="0.25">
      <c r="A16" s="434"/>
      <c r="B16" s="434"/>
      <c r="C16" s="434"/>
      <c r="D16" s="434"/>
    </row>
    <row r="17" spans="1:4" x14ac:dyDescent="0.25">
      <c r="A17" s="434"/>
      <c r="B17" s="434"/>
      <c r="C17" s="434"/>
      <c r="D17" s="434"/>
    </row>
    <row r="18" spans="1:4" x14ac:dyDescent="0.25">
      <c r="A18" s="434"/>
      <c r="B18" s="434"/>
      <c r="C18" s="434"/>
      <c r="D18" s="434"/>
    </row>
    <row r="19" spans="1:4" x14ac:dyDescent="0.25">
      <c r="A19" s="434"/>
      <c r="B19" s="434"/>
      <c r="C19" s="434"/>
      <c r="D19" s="434"/>
    </row>
    <row r="20" spans="1:4" x14ac:dyDescent="0.25">
      <c r="A20" s="434"/>
      <c r="B20" s="434"/>
      <c r="C20" s="434"/>
      <c r="D20" s="434"/>
    </row>
    <row r="21" spans="1:4" x14ac:dyDescent="0.25">
      <c r="A21" s="434"/>
      <c r="B21" s="434"/>
      <c r="C21" s="434"/>
      <c r="D21" s="434"/>
    </row>
    <row r="22" spans="1:4" x14ac:dyDescent="0.25">
      <c r="A22" s="434"/>
      <c r="B22" s="434"/>
      <c r="C22" s="434"/>
      <c r="D22" s="434"/>
    </row>
    <row r="23" spans="1:4" x14ac:dyDescent="0.25">
      <c r="A23" s="434"/>
      <c r="B23" s="434"/>
      <c r="C23" s="434"/>
      <c r="D23" s="434"/>
    </row>
    <row r="24" spans="1:4" ht="18" x14ac:dyDescent="0.25">
      <c r="A24" s="77"/>
      <c r="B24" s="427"/>
      <c r="C24" s="79"/>
      <c r="D24" s="79"/>
    </row>
    <row r="25" spans="1:4" ht="18" x14ac:dyDescent="0.25">
      <c r="A25" s="80"/>
      <c r="B25" s="427"/>
      <c r="C25" s="81" t="s">
        <v>120</v>
      </c>
      <c r="D25" s="81" t="s">
        <v>180</v>
      </c>
    </row>
    <row r="26" spans="1:4" ht="18" x14ac:dyDescent="0.25">
      <c r="A26" s="80"/>
      <c r="B26" s="427"/>
      <c r="C26" s="81" t="s">
        <v>121</v>
      </c>
      <c r="D26" s="91" t="s">
        <v>181</v>
      </c>
    </row>
    <row r="27" spans="1:4" ht="18" x14ac:dyDescent="0.25">
      <c r="A27" s="80"/>
      <c r="B27" s="427"/>
      <c r="C27" s="81" t="s">
        <v>122</v>
      </c>
      <c r="D27" s="91" t="s">
        <v>182</v>
      </c>
    </row>
    <row r="28" spans="1:4" ht="18" x14ac:dyDescent="0.25">
      <c r="A28" s="80"/>
      <c r="B28" s="427"/>
      <c r="C28" s="82"/>
      <c r="D28" s="82"/>
    </row>
    <row r="29" spans="1:4" x14ac:dyDescent="0.25">
      <c r="A29" s="424"/>
      <c r="B29" s="424"/>
      <c r="C29" s="424"/>
      <c r="D29" s="424"/>
    </row>
    <row r="30" spans="1:4" x14ac:dyDescent="0.25">
      <c r="A30" s="424"/>
      <c r="B30" s="424"/>
      <c r="C30" s="424"/>
      <c r="D30" s="424"/>
    </row>
    <row r="31" spans="1:4" x14ac:dyDescent="0.25">
      <c r="A31" s="424"/>
      <c r="B31" s="424"/>
      <c r="C31" s="424"/>
      <c r="D31" s="424"/>
    </row>
    <row r="32" spans="1:4" x14ac:dyDescent="0.25">
      <c r="A32" s="424"/>
      <c r="B32" s="424"/>
      <c r="C32" s="424"/>
      <c r="D32" s="424"/>
    </row>
    <row r="33" spans="1:4" x14ac:dyDescent="0.25">
      <c r="A33" s="424"/>
      <c r="B33" s="424"/>
      <c r="C33" s="424"/>
      <c r="D33" s="424"/>
    </row>
    <row r="34" spans="1:4" x14ac:dyDescent="0.25">
      <c r="A34" s="424"/>
      <c r="B34" s="424"/>
      <c r="C34" s="424"/>
      <c r="D34" s="424"/>
    </row>
    <row r="35" spans="1:4" ht="15.75" thickBot="1" x14ac:dyDescent="0.3">
      <c r="A35" s="426"/>
      <c r="B35" s="426"/>
      <c r="C35" s="426"/>
      <c r="D35" s="426"/>
    </row>
    <row r="36" spans="1:4" x14ac:dyDescent="0.25">
      <c r="A36" s="435" t="s">
        <v>120</v>
      </c>
      <c r="B36" s="436"/>
      <c r="C36" s="437"/>
      <c r="D36" s="435" t="s">
        <v>180</v>
      </c>
    </row>
    <row r="37" spans="1:4" ht="15.75" thickBot="1" x14ac:dyDescent="0.3">
      <c r="A37" s="438"/>
      <c r="B37" s="439"/>
      <c r="C37" s="440"/>
      <c r="D37" s="438"/>
    </row>
    <row r="38" spans="1:4" x14ac:dyDescent="0.25">
      <c r="A38" s="84"/>
      <c r="B38" s="84"/>
      <c r="C38" s="84"/>
      <c r="D38" s="92"/>
    </row>
    <row r="39" spans="1:4" ht="16.5" x14ac:dyDescent="0.25">
      <c r="A39" s="430" t="s">
        <v>245</v>
      </c>
      <c r="B39" s="430"/>
      <c r="C39" s="430"/>
      <c r="D39" s="339" t="s">
        <v>230</v>
      </c>
    </row>
    <row r="40" spans="1:4" ht="16.5" x14ac:dyDescent="0.25">
      <c r="A40" s="430" t="s">
        <v>246</v>
      </c>
      <c r="B40" s="430"/>
      <c r="C40" s="430"/>
      <c r="D40" s="339" t="s">
        <v>231</v>
      </c>
    </row>
    <row r="41" spans="1:4" ht="16.5" x14ac:dyDescent="0.25">
      <c r="A41" s="430" t="s">
        <v>247</v>
      </c>
      <c r="B41" s="430"/>
      <c r="C41" s="430"/>
      <c r="D41" s="339" t="s">
        <v>232</v>
      </c>
    </row>
    <row r="42" spans="1:4" ht="16.5" x14ac:dyDescent="0.25">
      <c r="A42" s="430" t="s">
        <v>248</v>
      </c>
      <c r="B42" s="430"/>
      <c r="C42" s="430"/>
      <c r="D42" s="339" t="s">
        <v>233</v>
      </c>
    </row>
    <row r="43" spans="1:4" ht="16.5" x14ac:dyDescent="0.25">
      <c r="A43" s="430" t="s">
        <v>249</v>
      </c>
      <c r="B43" s="430"/>
      <c r="C43" s="430"/>
      <c r="D43" s="339" t="s">
        <v>234</v>
      </c>
    </row>
    <row r="44" spans="1:4" ht="16.5" x14ac:dyDescent="0.25">
      <c r="A44" s="430" t="s">
        <v>250</v>
      </c>
      <c r="B44" s="430"/>
      <c r="C44" s="430"/>
      <c r="D44" s="339" t="s">
        <v>235</v>
      </c>
    </row>
    <row r="45" spans="1:4" ht="16.5" x14ac:dyDescent="0.25">
      <c r="A45" s="430" t="s">
        <v>251</v>
      </c>
      <c r="B45" s="430"/>
      <c r="C45" s="430"/>
      <c r="D45" s="339" t="s">
        <v>236</v>
      </c>
    </row>
    <row r="46" spans="1:4" ht="16.5" x14ac:dyDescent="0.25">
      <c r="A46" s="430" t="s">
        <v>252</v>
      </c>
      <c r="B46" s="430"/>
      <c r="C46" s="430"/>
      <c r="D46" s="339" t="s">
        <v>237</v>
      </c>
    </row>
    <row r="47" spans="1:4" ht="16.5" x14ac:dyDescent="0.25">
      <c r="A47" s="430" t="s">
        <v>253</v>
      </c>
      <c r="B47" s="430"/>
      <c r="C47" s="430"/>
      <c r="D47" s="339" t="s">
        <v>238</v>
      </c>
    </row>
    <row r="48" spans="1:4" ht="16.5" x14ac:dyDescent="0.25">
      <c r="A48" s="430" t="s">
        <v>254</v>
      </c>
      <c r="B48" s="430"/>
      <c r="C48" s="430"/>
      <c r="D48" s="339" t="s">
        <v>239</v>
      </c>
    </row>
    <row r="49" spans="1:10" ht="16.5" x14ac:dyDescent="0.25">
      <c r="A49" s="430" t="s">
        <v>255</v>
      </c>
      <c r="B49" s="430"/>
      <c r="C49" s="430"/>
      <c r="D49" s="339" t="s">
        <v>240</v>
      </c>
    </row>
    <row r="50" spans="1:10" ht="16.5" x14ac:dyDescent="0.25">
      <c r="A50" s="430" t="s">
        <v>256</v>
      </c>
      <c r="B50" s="430"/>
      <c r="C50" s="430"/>
      <c r="D50" s="339" t="s">
        <v>241</v>
      </c>
    </row>
    <row r="51" spans="1:10" ht="16.5" x14ac:dyDescent="0.25">
      <c r="A51" s="430" t="s">
        <v>257</v>
      </c>
      <c r="B51" s="430"/>
      <c r="C51" s="430"/>
      <c r="D51" s="339" t="s">
        <v>242</v>
      </c>
    </row>
    <row r="52" spans="1:10" ht="16.5" x14ac:dyDescent="0.25">
      <c r="A52" s="430" t="s">
        <v>258</v>
      </c>
      <c r="B52" s="430"/>
      <c r="C52" s="430"/>
      <c r="D52" s="339" t="s">
        <v>243</v>
      </c>
    </row>
    <row r="53" spans="1:10" ht="16.5" x14ac:dyDescent="0.25">
      <c r="A53" s="430" t="s">
        <v>259</v>
      </c>
      <c r="B53" s="430"/>
      <c r="C53" s="430"/>
      <c r="D53" s="339" t="s">
        <v>244</v>
      </c>
    </row>
    <row r="54" spans="1:10" ht="15.75" thickBot="1" x14ac:dyDescent="0.3">
      <c r="A54" s="426"/>
      <c r="B54" s="426"/>
      <c r="C54" s="426"/>
      <c r="D54" s="426"/>
    </row>
    <row r="55" spans="1:10" ht="18.75" thickBot="1" x14ac:dyDescent="0.3">
      <c r="A55" s="85"/>
      <c r="B55" s="85"/>
      <c r="C55" s="86" t="s">
        <v>121</v>
      </c>
      <c r="D55" s="86" t="s">
        <v>181</v>
      </c>
      <c r="F55" s="431" t="s">
        <v>224</v>
      </c>
      <c r="G55" s="431"/>
      <c r="H55" s="431"/>
      <c r="I55" s="431"/>
      <c r="J55" s="431"/>
    </row>
    <row r="56" spans="1:10" ht="18.75" customHeight="1" thickBot="1" x14ac:dyDescent="0.3">
      <c r="A56" s="428"/>
      <c r="B56" s="428"/>
      <c r="C56" s="428"/>
      <c r="D56" s="428"/>
      <c r="F56" s="93"/>
    </row>
    <row r="57" spans="1:10" ht="15.75" thickBot="1" x14ac:dyDescent="0.3">
      <c r="A57" s="87" t="s">
        <v>123</v>
      </c>
      <c r="B57" s="429"/>
      <c r="C57" s="103" t="s">
        <v>124</v>
      </c>
      <c r="D57" s="102" t="s">
        <v>204</v>
      </c>
      <c r="F57" s="95"/>
      <c r="G57" s="95" t="s">
        <v>0</v>
      </c>
      <c r="H57" s="95" t="s">
        <v>211</v>
      </c>
      <c r="I57" s="95" t="s">
        <v>212</v>
      </c>
      <c r="J57" s="96" t="s">
        <v>223</v>
      </c>
    </row>
    <row r="58" spans="1:10" x14ac:dyDescent="0.25">
      <c r="A58" s="87" t="s">
        <v>125</v>
      </c>
      <c r="B58" s="429"/>
      <c r="C58" s="103" t="s">
        <v>126</v>
      </c>
      <c r="D58" s="102" t="s">
        <v>205</v>
      </c>
      <c r="F58" s="97"/>
      <c r="G58" s="98"/>
      <c r="H58" s="98"/>
      <c r="I58" s="98"/>
      <c r="J58" s="98"/>
    </row>
    <row r="59" spans="1:10" ht="15.75" x14ac:dyDescent="0.25">
      <c r="A59" s="87">
        <v>0</v>
      </c>
      <c r="B59" s="429"/>
      <c r="C59" s="103" t="s">
        <v>127</v>
      </c>
      <c r="D59" s="102" t="s">
        <v>206</v>
      </c>
      <c r="F59" s="97" t="s">
        <v>0</v>
      </c>
      <c r="G59" s="98">
        <v>1</v>
      </c>
      <c r="H59" s="98">
        <v>238.8</v>
      </c>
      <c r="I59" s="98" t="s">
        <v>225</v>
      </c>
      <c r="J59" s="98">
        <v>0.27779999999999999</v>
      </c>
    </row>
    <row r="60" spans="1:10" ht="15.75" x14ac:dyDescent="0.25">
      <c r="A60" s="87" t="s">
        <v>128</v>
      </c>
      <c r="B60" s="429"/>
      <c r="C60" s="103" t="s">
        <v>129</v>
      </c>
      <c r="D60" s="102" t="s">
        <v>207</v>
      </c>
      <c r="F60" s="97" t="s">
        <v>211</v>
      </c>
      <c r="G60" s="98" t="s">
        <v>226</v>
      </c>
      <c r="H60" s="98">
        <v>1</v>
      </c>
      <c r="I60" s="99">
        <v>44752</v>
      </c>
      <c r="J60" s="98" t="s">
        <v>227</v>
      </c>
    </row>
    <row r="61" spans="1:10" ht="15.75" x14ac:dyDescent="0.25">
      <c r="A61" s="88" t="s">
        <v>130</v>
      </c>
      <c r="B61" s="429"/>
      <c r="C61" s="103" t="s">
        <v>131</v>
      </c>
      <c r="D61" s="102" t="s">
        <v>208</v>
      </c>
      <c r="F61" s="97" t="s">
        <v>212</v>
      </c>
      <c r="G61" s="98" t="s">
        <v>228</v>
      </c>
      <c r="H61" s="98">
        <v>107</v>
      </c>
      <c r="I61" s="98">
        <v>1</v>
      </c>
      <c r="J61" s="100">
        <v>11630</v>
      </c>
    </row>
    <row r="62" spans="1:10" ht="15.75" x14ac:dyDescent="0.25">
      <c r="A62" s="87" t="s">
        <v>0</v>
      </c>
      <c r="B62" s="429"/>
      <c r="C62" s="103" t="s">
        <v>213</v>
      </c>
      <c r="D62" s="102" t="s">
        <v>218</v>
      </c>
      <c r="F62" s="97" t="s">
        <v>87</v>
      </c>
      <c r="G62" s="98">
        <v>3.6</v>
      </c>
      <c r="H62" s="98">
        <v>860</v>
      </c>
      <c r="I62" s="98" t="s">
        <v>229</v>
      </c>
      <c r="J62" s="98">
        <v>1</v>
      </c>
    </row>
    <row r="63" spans="1:10" x14ac:dyDescent="0.25">
      <c r="A63" s="87" t="s">
        <v>211</v>
      </c>
      <c r="B63" s="429"/>
      <c r="C63" s="103" t="s">
        <v>214</v>
      </c>
      <c r="D63" s="102" t="s">
        <v>219</v>
      </c>
      <c r="F63" s="94"/>
    </row>
    <row r="64" spans="1:10" x14ac:dyDescent="0.25">
      <c r="A64" s="87" t="s">
        <v>212</v>
      </c>
      <c r="B64" s="429"/>
      <c r="C64" s="103" t="s">
        <v>215</v>
      </c>
      <c r="D64" s="102" t="s">
        <v>220</v>
      </c>
      <c r="F64" s="432" t="s">
        <v>265</v>
      </c>
      <c r="G64" s="432"/>
      <c r="H64" s="432"/>
    </row>
    <row r="65" spans="1:10" x14ac:dyDescent="0.25">
      <c r="A65" s="87" t="s">
        <v>87</v>
      </c>
      <c r="B65" s="429"/>
      <c r="C65" s="103" t="s">
        <v>134</v>
      </c>
      <c r="D65" s="102" t="s">
        <v>221</v>
      </c>
      <c r="F65" s="94"/>
    </row>
    <row r="66" spans="1:10" x14ac:dyDescent="0.25">
      <c r="A66" s="87" t="s">
        <v>132</v>
      </c>
      <c r="B66" s="429"/>
      <c r="C66" s="103" t="s">
        <v>133</v>
      </c>
      <c r="D66" s="102" t="s">
        <v>209</v>
      </c>
      <c r="F66" s="94"/>
    </row>
    <row r="67" spans="1:10" ht="15.75" x14ac:dyDescent="0.25">
      <c r="A67" s="87" t="s">
        <v>217</v>
      </c>
      <c r="B67" s="429"/>
      <c r="C67" s="103" t="s">
        <v>216</v>
      </c>
      <c r="D67" s="102" t="s">
        <v>222</v>
      </c>
      <c r="F67" s="94"/>
    </row>
    <row r="68" spans="1:10" x14ac:dyDescent="0.25">
      <c r="A68" s="424"/>
      <c r="B68" s="424"/>
      <c r="C68" s="424"/>
      <c r="D68" s="424"/>
      <c r="F68" s="94"/>
    </row>
    <row r="69" spans="1:10" s="83" customFormat="1" ht="15.75" thickBot="1" x14ac:dyDescent="0.3">
      <c r="A69" s="426"/>
      <c r="B69" s="426"/>
      <c r="C69" s="426"/>
      <c r="D69" s="426"/>
      <c r="F69" s="94"/>
      <c r="G69"/>
      <c r="H69"/>
      <c r="I69"/>
      <c r="J69"/>
    </row>
    <row r="70" spans="1:10" s="83" customFormat="1" ht="21" thickBot="1" x14ac:dyDescent="0.3">
      <c r="A70" s="85"/>
      <c r="B70" s="85"/>
      <c r="C70" s="86" t="s">
        <v>137</v>
      </c>
      <c r="D70" s="86" t="s">
        <v>183</v>
      </c>
      <c r="F70" s="94"/>
      <c r="G70"/>
      <c r="H70"/>
      <c r="I70"/>
      <c r="J70"/>
    </row>
    <row r="71" spans="1:10" s="83" customFormat="1" x14ac:dyDescent="0.25">
      <c r="A71" s="428"/>
      <c r="B71" s="428"/>
      <c r="C71" s="428"/>
      <c r="D71" s="428"/>
      <c r="I71"/>
      <c r="J71"/>
    </row>
    <row r="72" spans="1:10" s="83" customFormat="1" ht="16.5" customHeight="1" x14ac:dyDescent="0.2">
      <c r="A72" s="89" t="s">
        <v>138</v>
      </c>
      <c r="B72" s="424"/>
      <c r="C72" s="104" t="s">
        <v>139</v>
      </c>
      <c r="D72" s="102" t="s">
        <v>184</v>
      </c>
    </row>
    <row r="73" spans="1:10" s="83" customFormat="1" ht="16.5" customHeight="1" x14ac:dyDescent="0.2">
      <c r="A73" s="89" t="s">
        <v>140</v>
      </c>
      <c r="B73" s="424"/>
      <c r="C73" s="104" t="s">
        <v>141</v>
      </c>
      <c r="D73" s="102" t="s">
        <v>185</v>
      </c>
    </row>
    <row r="74" spans="1:10" s="83" customFormat="1" ht="16.5" customHeight="1" x14ac:dyDescent="0.2">
      <c r="A74" s="89" t="s">
        <v>142</v>
      </c>
      <c r="B74" s="424"/>
      <c r="C74" s="104" t="s">
        <v>143</v>
      </c>
      <c r="D74" s="102" t="s">
        <v>186</v>
      </c>
    </row>
    <row r="75" spans="1:10" s="83" customFormat="1" ht="16.5" customHeight="1" x14ac:dyDescent="0.2">
      <c r="A75" s="89" t="s">
        <v>144</v>
      </c>
      <c r="B75" s="424"/>
      <c r="C75" s="104" t="s">
        <v>145</v>
      </c>
      <c r="D75" s="102" t="s">
        <v>187</v>
      </c>
    </row>
    <row r="76" spans="1:10" s="83" customFormat="1" ht="16.5" customHeight="1" x14ac:dyDescent="0.2">
      <c r="A76" s="89" t="s">
        <v>146</v>
      </c>
      <c r="B76" s="424"/>
      <c r="C76" s="104" t="s">
        <v>147</v>
      </c>
      <c r="D76" s="102" t="s">
        <v>188</v>
      </c>
    </row>
    <row r="77" spans="1:10" s="83" customFormat="1" ht="16.5" customHeight="1" x14ac:dyDescent="0.2">
      <c r="A77" s="89" t="s">
        <v>148</v>
      </c>
      <c r="B77" s="424"/>
      <c r="C77" s="104" t="s">
        <v>63</v>
      </c>
      <c r="D77" s="102" t="s">
        <v>64</v>
      </c>
    </row>
    <row r="78" spans="1:10" s="83" customFormat="1" ht="16.5" customHeight="1" x14ac:dyDescent="0.2">
      <c r="A78" s="89" t="s">
        <v>149</v>
      </c>
      <c r="B78" s="424"/>
      <c r="C78" s="104" t="s">
        <v>150</v>
      </c>
      <c r="D78" s="102" t="s">
        <v>189</v>
      </c>
    </row>
    <row r="79" spans="1:10" s="83" customFormat="1" ht="16.5" customHeight="1" x14ac:dyDescent="0.2">
      <c r="A79" s="89" t="s">
        <v>151</v>
      </c>
      <c r="B79" s="424"/>
      <c r="C79" s="104" t="s">
        <v>152</v>
      </c>
      <c r="D79" s="102" t="s">
        <v>190</v>
      </c>
    </row>
    <row r="80" spans="1:10" s="83" customFormat="1" ht="16.5" customHeight="1" x14ac:dyDescent="0.2">
      <c r="A80" s="89" t="s">
        <v>153</v>
      </c>
      <c r="B80" s="424"/>
      <c r="C80" s="104" t="s">
        <v>154</v>
      </c>
      <c r="D80" s="102" t="s">
        <v>191</v>
      </c>
    </row>
    <row r="81" spans="1:4" s="83" customFormat="1" ht="16.5" customHeight="1" x14ac:dyDescent="0.2">
      <c r="A81" s="89" t="s">
        <v>155</v>
      </c>
      <c r="B81" s="424"/>
      <c r="C81" s="104" t="s">
        <v>156</v>
      </c>
      <c r="D81" s="102" t="s">
        <v>192</v>
      </c>
    </row>
    <row r="82" spans="1:4" s="83" customFormat="1" ht="16.5" customHeight="1" x14ac:dyDescent="0.2">
      <c r="A82" s="89" t="s">
        <v>157</v>
      </c>
      <c r="B82" s="424"/>
      <c r="C82" s="104" t="s">
        <v>158</v>
      </c>
      <c r="D82" s="102" t="s">
        <v>193</v>
      </c>
    </row>
    <row r="83" spans="1:4" s="83" customFormat="1" ht="16.5" customHeight="1" x14ac:dyDescent="0.2">
      <c r="A83" s="89" t="s">
        <v>159</v>
      </c>
      <c r="B83" s="424"/>
      <c r="C83" s="104" t="s">
        <v>160</v>
      </c>
      <c r="D83" s="102" t="s">
        <v>194</v>
      </c>
    </row>
    <row r="84" spans="1:4" s="83" customFormat="1" ht="16.5" customHeight="1" x14ac:dyDescent="0.2">
      <c r="A84" s="89" t="s">
        <v>161</v>
      </c>
      <c r="B84" s="424"/>
      <c r="C84" s="104" t="s">
        <v>162</v>
      </c>
      <c r="D84" s="102" t="s">
        <v>195</v>
      </c>
    </row>
    <row r="85" spans="1:4" s="83" customFormat="1" ht="16.5" customHeight="1" x14ac:dyDescent="0.2">
      <c r="A85" s="89" t="s">
        <v>163</v>
      </c>
      <c r="B85" s="424"/>
      <c r="C85" s="104" t="s">
        <v>164</v>
      </c>
      <c r="D85" s="102" t="s">
        <v>196</v>
      </c>
    </row>
    <row r="86" spans="1:4" s="83" customFormat="1" ht="16.5" customHeight="1" x14ac:dyDescent="0.2">
      <c r="A86" s="89" t="s">
        <v>165</v>
      </c>
      <c r="B86" s="424"/>
      <c r="C86" s="104" t="s">
        <v>166</v>
      </c>
      <c r="D86" s="102" t="s">
        <v>197</v>
      </c>
    </row>
    <row r="87" spans="1:4" s="83" customFormat="1" ht="16.5" customHeight="1" x14ac:dyDescent="0.2">
      <c r="A87" s="89" t="s">
        <v>167</v>
      </c>
      <c r="B87" s="424"/>
      <c r="C87" s="104" t="s">
        <v>168</v>
      </c>
      <c r="D87" s="102" t="s">
        <v>198</v>
      </c>
    </row>
    <row r="88" spans="1:4" s="83" customFormat="1" ht="16.5" customHeight="1" x14ac:dyDescent="0.2">
      <c r="A88" s="89" t="s">
        <v>169</v>
      </c>
      <c r="B88" s="424"/>
      <c r="C88" s="104" t="s">
        <v>170</v>
      </c>
      <c r="D88" s="102" t="s">
        <v>199</v>
      </c>
    </row>
    <row r="89" spans="1:4" s="83" customFormat="1" ht="16.5" customHeight="1" x14ac:dyDescent="0.2">
      <c r="A89" s="89" t="s">
        <v>171</v>
      </c>
      <c r="B89" s="424"/>
      <c r="C89" s="104" t="s">
        <v>172</v>
      </c>
      <c r="D89" s="102" t="s">
        <v>200</v>
      </c>
    </row>
    <row r="90" spans="1:4" s="83" customFormat="1" ht="16.5" customHeight="1" x14ac:dyDescent="0.2">
      <c r="A90" s="89" t="s">
        <v>173</v>
      </c>
      <c r="B90" s="424"/>
      <c r="C90" s="104" t="s">
        <v>174</v>
      </c>
      <c r="D90" s="102" t="s">
        <v>201</v>
      </c>
    </row>
    <row r="91" spans="1:4" s="83" customFormat="1" ht="27" customHeight="1" x14ac:dyDescent="0.2">
      <c r="A91" s="90" t="s">
        <v>175</v>
      </c>
      <c r="B91" s="424"/>
      <c r="C91" s="104" t="s">
        <v>176</v>
      </c>
      <c r="D91" s="102" t="s">
        <v>202</v>
      </c>
    </row>
    <row r="92" spans="1:4" s="83" customFormat="1" ht="16.5" customHeight="1" x14ac:dyDescent="0.2">
      <c r="A92" s="89" t="s">
        <v>177</v>
      </c>
      <c r="B92" s="424"/>
      <c r="C92" s="104" t="s">
        <v>178</v>
      </c>
      <c r="D92" s="102" t="s">
        <v>203</v>
      </c>
    </row>
    <row r="93" spans="1:4" s="83" customFormat="1" ht="12.75" x14ac:dyDescent="0.2">
      <c r="A93" s="424"/>
      <c r="B93" s="424"/>
      <c r="C93" s="424"/>
      <c r="D93" s="424"/>
    </row>
    <row r="94" spans="1:4" s="83" customFormat="1" x14ac:dyDescent="0.2">
      <c r="C94" s="83" t="s">
        <v>179</v>
      </c>
      <c r="D94" s="83" t="s">
        <v>210</v>
      </c>
    </row>
  </sheetData>
  <mergeCells count="32">
    <mergeCell ref="F55:J55"/>
    <mergeCell ref="F64:H64"/>
    <mergeCell ref="A1:A2"/>
    <mergeCell ref="A3:B23"/>
    <mergeCell ref="C3:D23"/>
    <mergeCell ref="A36:C37"/>
    <mergeCell ref="D36:D37"/>
    <mergeCell ref="A45:C45"/>
    <mergeCell ref="A46:C46"/>
    <mergeCell ref="A47:C47"/>
    <mergeCell ref="A48:C48"/>
    <mergeCell ref="A49:C49"/>
    <mergeCell ref="A50:C50"/>
    <mergeCell ref="A51:C51"/>
    <mergeCell ref="A52:C52"/>
    <mergeCell ref="A53:C53"/>
    <mergeCell ref="B72:B92"/>
    <mergeCell ref="D1:D2"/>
    <mergeCell ref="A29:D35"/>
    <mergeCell ref="B24:B28"/>
    <mergeCell ref="A93:D93"/>
    <mergeCell ref="A71:D71"/>
    <mergeCell ref="A68:D69"/>
    <mergeCell ref="A56:D56"/>
    <mergeCell ref="A54:D54"/>
    <mergeCell ref="B57:B67"/>
    <mergeCell ref="A39:C39"/>
    <mergeCell ref="A40:C40"/>
    <mergeCell ref="A41:C41"/>
    <mergeCell ref="A42:C42"/>
    <mergeCell ref="A43:C43"/>
    <mergeCell ref="A44:C44"/>
  </mergeCells>
  <hyperlinks>
    <hyperlink ref="C26" location="Садржај!A88" tooltip="ОБЈАШЊЕЊЕ ЗНАКОВА И СКРАЋЕНИЦА" display="ЗНАКОВИ И СКРАЋЕНИЦЕ" xr:uid="{00000000-0004-0000-0000-000000000000}"/>
    <hyperlink ref="A41" location="'Табела 2.2.'!A1" tooltip="Табела 2.2. Највише планине и планински врхови" display="Највише планине и планински врхови" xr:uid="{00000000-0004-0000-0000-000001000000}"/>
    <hyperlink ref="A42" location="'Табела 2.3.'!A1" tooltip="Табела 2.3. Најдуже ријеке" display="Најдуже ријеке" xr:uid="{00000000-0004-0000-0000-000002000000}"/>
    <hyperlink ref="A46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 xr:uid="{00000000-0004-0000-0000-000003000000}"/>
    <hyperlink ref="A53" location="'Табела 6.1.'!A1" tooltip="Табела 6.1. Стопе незапослености" display="Стопе незапослености" xr:uid="{00000000-0004-0000-0000-000004000000}"/>
    <hyperlink ref="A43" location="'Табела 2.4.'!A1" tooltip="Табела 2.4. Највећа језера и рибњаци" display="Највећа језера и рибњаци" xr:uid="{00000000-0004-0000-0000-000005000000}"/>
    <hyperlink ref="A44" location="'Табела 2.5.'!A1" tooltip="Табела 2.5. Годишње вриједности важнијих метеоролошких параметара, 2011" display="Годишње вриједности важнијих метеоролошких параметара, 2011. " xr:uid="{00000000-0004-0000-0000-000006000000}"/>
    <hyperlink ref="A45" location="'Табела 2.6.'!A1" tooltip="Табела  2.6. Земљотреси" display="Земљотреси" xr:uid="{00000000-0004-0000-0000-000007000000}"/>
    <hyperlink ref="A48" location="'Табела 4.1.'!A1" tooltip="Табела 4.1. Умрли у Републици Српској, 2006-2010." display="Умрли у Републици Српској, 2007-2011." xr:uid="{00000000-0004-0000-0000-000008000000}"/>
    <hyperlink ref="A52" location="'Табела 5.1. '!A1" tooltip="Табела 5.1. Просјечне нето плате према подручјима, 2006-2010." display="Просјечне нето плате према подручјима, 2007-2011." xr:uid="{00000000-0004-0000-0000-000009000000}"/>
    <hyperlink ref="C27" location="Садржај!A100" display="ПОДРУЧЈА ДЈЕЛАТНОСТИ" xr:uid="{00000000-0004-0000-0000-00000A000000}"/>
    <hyperlink ref="C25" location="Садржај!A70" display="ТАБЕЛЕ" xr:uid="{00000000-0004-0000-0000-00000B000000}"/>
    <hyperlink ref="A40" location="'Табела 2.1.'!A1" tooltip="Табела 2.1. Географске координате крајњих тачака" display="Географске координате крајњих тачака" xr:uid="{00000000-0004-0000-0000-00000C000000}"/>
    <hyperlink ref="A47" location="'Табела 3.1. '!A1" tooltip="Табела 3.1. Број правних субјеката према Класификацији дјелатности" display="Број правних субјеката према Класификацији дјелатности" xr:uid="{00000000-0004-0000-0000-00000D000000}"/>
    <hyperlink ref="D25" location="Садржај!A70" display="TABLES" xr:uid="{00000000-0004-0000-0000-00000E000000}"/>
    <hyperlink ref="D26" location="Садржај!A88" tooltip="ОБЈАШЊЕЊЕ ЗНАКОВА И СКРАЋЕНИЦА" display="SYMBOLS AND ABBREVIATIONS" xr:uid="{00000000-0004-0000-0000-00000F000000}"/>
    <hyperlink ref="D27" location="Садржај!A100" display="SECTIONS OF ECONOMIC ACTIVITY" xr:uid="{00000000-0004-0000-0000-000010000000}"/>
    <hyperlink ref="D39" location="'1.1'!A1" tooltip="1.1." display="1.1. Balance of electricity, heat, natural gas, coal, oil and petroleum products" xr:uid="{00000000-0004-0000-0000-000011000000}"/>
    <hyperlink ref="D40" location="'1.2'!A1" tooltip="1.2." display="1.2. Balance of electricity" xr:uid="{00000000-0004-0000-0000-000012000000}"/>
    <hyperlink ref="D41" location="'1.3'!A1" tooltip="1.3." display="1.3. Balance of heat" xr:uid="{00000000-0004-0000-0000-000013000000}"/>
    <hyperlink ref="D42" location="'1.4'!A1" tooltip="1.4." display="1.4. Balance of natural gas" xr:uid="{00000000-0004-0000-0000-000014000000}"/>
    <hyperlink ref="D43" location="'1.5'!A1" tooltip="1.5." display="1.5. Balanc of coal" xr:uid="{00000000-0004-0000-0000-000015000000}"/>
    <hyperlink ref="D44" location="'1.6'!A1" tooltip="1.6." display="1.6. Balance of oil and petroleum products (t)" xr:uid="{00000000-0004-0000-0000-000016000000}"/>
    <hyperlink ref="D45" location="'1.6a'!A1" tooltip="1.6a." display="1.6a. Balance of oil and petroleum products (TJ)" xr:uid="{00000000-0004-0000-0000-000017000000}"/>
    <hyperlink ref="D46" location="'1.7'!A1" tooltip="1.7." display="1.7. Balance of biogas " xr:uid="{00000000-0004-0000-0000-000018000000}"/>
    <hyperlink ref="D47" location="'2.1'!A1" tooltip="2.1." display="2.1. Balance of electricity" xr:uid="{00000000-0004-0000-0000-000019000000}"/>
    <hyperlink ref="D48" location="'2.2'!A1" tooltip="2.2." display="2.2. Balance of heat" xr:uid="{00000000-0004-0000-0000-00001A000000}"/>
    <hyperlink ref="D49" location="'2.3'!A1" tooltip="2.3." display="2.3. Balance of natural gas" xr:uid="{00000000-0004-0000-0000-00001B000000}"/>
    <hyperlink ref="D50" location="'2.4'!A1" tooltip="2.4." display="2.4. Balance of coal" xr:uid="{00000000-0004-0000-0000-00001C000000}"/>
    <hyperlink ref="D51" location="'2.5'!A1" tooltip="2.5." display="2.5. Balance of oil and petroleum products" xr:uid="{00000000-0004-0000-0000-00001D000000}"/>
    <hyperlink ref="D52" location="'2.6'!A1" tooltip="2.6." display="2.6. Balance of biogas" xr:uid="{00000000-0004-0000-0000-00001E000000}"/>
    <hyperlink ref="D53" location="'3.1'!A1" tooltip="3.1" display="3.1. Consumption of energy commodities for the production of electricity and heat" xr:uid="{00000000-0004-0000-0000-00001F000000}"/>
    <hyperlink ref="A39:C39" location="'1.1'!A1" tooltip="1.1." display="1.1. Биланс електричне енергије, топлотне енергије, природног гаса, угља, нафте и деривата нафте" xr:uid="{00000000-0004-0000-0000-000020000000}"/>
    <hyperlink ref="A49:C49" location="'2.3'!A1" tooltip="2.3." display="2.3. Биланс природног гаса" xr:uid="{00000000-0004-0000-0000-000021000000}"/>
    <hyperlink ref="A50:C50" location="'2.4'!A1" tooltip="2.4." display="2.4. Биланс угља" xr:uid="{00000000-0004-0000-0000-000022000000}"/>
    <hyperlink ref="A51:C51" location="'2.5'!A1" tooltip="2.5." display="2.5. Биланс нафте и деривата нафте" xr:uid="{00000000-0004-0000-0000-000023000000}"/>
    <hyperlink ref="A40:C40" location="'1.2'!A1" tooltip="1.2." display="1.2. Биланс електричне енергије" xr:uid="{00000000-0004-0000-0000-000024000000}"/>
    <hyperlink ref="A41:C41" location="'1.3'!A1" tooltip="1.3." display="1.3. Биланс топлотне енергије" xr:uid="{00000000-0004-0000-0000-000025000000}"/>
    <hyperlink ref="A42:C42" location="'1.4'!A1" tooltip="1.4." display="1.4. Биланс природног гаса" xr:uid="{00000000-0004-0000-0000-000026000000}"/>
    <hyperlink ref="A43:C43" location="'1.5'!A1" tooltip="1.5." display="1.5. Биланс угља" xr:uid="{00000000-0004-0000-0000-000027000000}"/>
    <hyperlink ref="A44:C44" location="'1.6'!A1" tooltip="1.6." display="1.6. Биланс нафте и деривата нафте (t)" xr:uid="{00000000-0004-0000-0000-000028000000}"/>
    <hyperlink ref="A45:C45" location="'1.6a'!A1" tooltip="1.6a." display="1.6a. Биланс нафте и деривата нафте (TJ)" xr:uid="{00000000-0004-0000-0000-000029000000}"/>
    <hyperlink ref="A46:C46" location="'1.7'!A1" tooltip="1.7." display="1.7. Биланс биогаса" xr:uid="{00000000-0004-0000-0000-00002A000000}"/>
    <hyperlink ref="A47:C47" location="'2.1'!A1" tooltip="2.1." display="2.1. Биланс електричне енергије" xr:uid="{00000000-0004-0000-0000-00002B000000}"/>
    <hyperlink ref="A48:C48" location="'2.2'!A1" tooltip="2.2." display="2.2. Биланс топлотне енергије" xr:uid="{00000000-0004-0000-0000-00002C000000}"/>
    <hyperlink ref="A52:C52" location="'2.6'!A1" tooltip="2.6." display="2.6. Биланс биогаса" xr:uid="{00000000-0004-0000-0000-00002D000000}"/>
    <hyperlink ref="A53:C53" location="'3.1'!A1" tooltip="3.1" display="3.1. Утрошак енергената за производњу електричне и  топлотне енергије" xr:uid="{00000000-0004-0000-0000-00002E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58"/>
  <sheetViews>
    <sheetView zoomScale="120" zoomScaleNormal="120" workbookViewId="0">
      <selection activeCell="A4" sqref="A4"/>
    </sheetView>
  </sheetViews>
  <sheetFormatPr defaultRowHeight="15" x14ac:dyDescent="0.25"/>
  <cols>
    <col min="1" max="1" width="25.7109375" customWidth="1"/>
    <col min="2" max="20" width="8.7109375" customWidth="1"/>
    <col min="21" max="21" width="25.7109375" customWidth="1"/>
  </cols>
  <sheetData>
    <row r="1" spans="1:23" ht="12.95" customHeight="1" x14ac:dyDescent="0.25">
      <c r="A1" s="441" t="s">
        <v>308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  <c r="U1" s="441"/>
    </row>
    <row r="2" spans="1:23" ht="12.95" customHeight="1" x14ac:dyDescent="0.25">
      <c r="A2" s="441" t="s">
        <v>309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  <c r="U2" s="441"/>
    </row>
    <row r="3" spans="1:23" ht="12.95" customHeight="1" x14ac:dyDescent="0.25">
      <c r="A3" s="1" t="s">
        <v>266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2"/>
      <c r="O3" s="3"/>
      <c r="P3" s="4"/>
      <c r="Q3" s="4"/>
      <c r="R3" s="4"/>
      <c r="S3" s="4"/>
      <c r="T3" s="4"/>
      <c r="U3" s="326" t="s">
        <v>0</v>
      </c>
    </row>
    <row r="4" spans="1:23" ht="51.95" customHeight="1" x14ac:dyDescent="0.25">
      <c r="A4" s="367"/>
      <c r="B4" s="451" t="s">
        <v>269</v>
      </c>
      <c r="C4" s="452"/>
      <c r="D4" s="452"/>
      <c r="E4" s="452"/>
      <c r="F4" s="452"/>
      <c r="G4" s="452"/>
      <c r="H4" s="452"/>
      <c r="I4" s="452"/>
      <c r="J4" s="452"/>
      <c r="K4" s="452"/>
      <c r="L4" s="452"/>
      <c r="M4" s="452"/>
      <c r="N4" s="452"/>
      <c r="O4" s="452"/>
      <c r="P4" s="452"/>
      <c r="Q4" s="452"/>
      <c r="R4" s="452"/>
      <c r="S4" s="452"/>
      <c r="T4" s="453"/>
      <c r="U4" s="368"/>
    </row>
    <row r="5" spans="1:23" ht="22.5" customHeight="1" x14ac:dyDescent="0.25">
      <c r="A5" s="369"/>
      <c r="B5" s="409">
        <v>2006</v>
      </c>
      <c r="C5" s="409">
        <v>2007</v>
      </c>
      <c r="D5" s="409">
        <v>2008</v>
      </c>
      <c r="E5" s="409">
        <v>2009</v>
      </c>
      <c r="F5" s="409">
        <v>2010</v>
      </c>
      <c r="G5" s="409">
        <v>2011</v>
      </c>
      <c r="H5" s="410">
        <v>2012</v>
      </c>
      <c r="I5" s="409">
        <v>2013</v>
      </c>
      <c r="J5" s="409">
        <v>2014</v>
      </c>
      <c r="K5" s="409">
        <v>2015</v>
      </c>
      <c r="L5" s="410">
        <v>2016</v>
      </c>
      <c r="M5" s="409">
        <v>2017</v>
      </c>
      <c r="N5" s="409">
        <v>2018</v>
      </c>
      <c r="O5" s="409">
        <v>2019</v>
      </c>
      <c r="P5" s="409">
        <v>2020</v>
      </c>
      <c r="Q5" s="409">
        <v>2021</v>
      </c>
      <c r="R5" s="409">
        <v>2022</v>
      </c>
      <c r="S5" s="409">
        <v>2023</v>
      </c>
      <c r="T5" s="409">
        <v>2024</v>
      </c>
      <c r="U5" s="370"/>
    </row>
    <row r="6" spans="1:23" ht="12" customHeight="1" x14ac:dyDescent="0.25">
      <c r="A6" s="105" t="s">
        <v>1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182"/>
      <c r="U6" s="107" t="s">
        <v>2</v>
      </c>
      <c r="W6" s="12"/>
    </row>
    <row r="7" spans="1:23" ht="12" customHeight="1" x14ac:dyDescent="0.25">
      <c r="A7" s="105" t="s">
        <v>3</v>
      </c>
      <c r="B7" s="116">
        <v>14.4</v>
      </c>
      <c r="C7" s="116"/>
      <c r="D7" s="116">
        <v>374.40000000000003</v>
      </c>
      <c r="E7" s="116">
        <v>320.40000000000003</v>
      </c>
      <c r="F7" s="116">
        <v>424.8</v>
      </c>
      <c r="G7" s="116">
        <v>493.2</v>
      </c>
      <c r="H7" s="116">
        <v>450</v>
      </c>
      <c r="I7" s="116">
        <v>500.40000000000003</v>
      </c>
      <c r="J7" s="116">
        <v>432</v>
      </c>
      <c r="K7" s="116">
        <v>547.20000000000005</v>
      </c>
      <c r="L7" s="116">
        <v>896</v>
      </c>
      <c r="M7" s="116">
        <v>2113.2000000000003</v>
      </c>
      <c r="N7" s="116">
        <v>1134</v>
      </c>
      <c r="O7" s="116">
        <v>1897.2</v>
      </c>
      <c r="P7" s="116">
        <v>828</v>
      </c>
      <c r="Q7" s="116">
        <v>892.80000000000007</v>
      </c>
      <c r="R7" s="116">
        <v>1735.2</v>
      </c>
      <c r="S7" s="116">
        <v>612</v>
      </c>
      <c r="T7" s="7">
        <v>2548.8000000000002</v>
      </c>
      <c r="U7" s="106" t="s">
        <v>4</v>
      </c>
      <c r="W7" s="13"/>
    </row>
    <row r="8" spans="1:23" ht="12" customHeight="1" x14ac:dyDescent="0.25">
      <c r="A8" s="105" t="s">
        <v>5</v>
      </c>
      <c r="B8" s="116">
        <v>7135.2</v>
      </c>
      <c r="C8" s="116">
        <v>3747.6</v>
      </c>
      <c r="D8" s="116">
        <v>5824.8</v>
      </c>
      <c r="E8" s="116">
        <v>7473.6</v>
      </c>
      <c r="F8" s="116">
        <v>9111.6</v>
      </c>
      <c r="G8" s="116">
        <v>5875.2</v>
      </c>
      <c r="H8" s="116">
        <v>5295.6</v>
      </c>
      <c r="I8" s="116">
        <v>9766.8000000000011</v>
      </c>
      <c r="J8" s="116">
        <v>7441.2</v>
      </c>
      <c r="K8" s="116">
        <v>6336</v>
      </c>
      <c r="L8" s="116">
        <v>13471</v>
      </c>
      <c r="M8" s="116">
        <v>11174.4</v>
      </c>
      <c r="N8" s="116">
        <v>16048.800000000001</v>
      </c>
      <c r="O8" s="116">
        <v>13161.6</v>
      </c>
      <c r="P8" s="116">
        <v>13082.4</v>
      </c>
      <c r="Q8" s="116">
        <v>14144.4</v>
      </c>
      <c r="R8" s="116">
        <v>12762</v>
      </c>
      <c r="S8" s="116">
        <v>14987</v>
      </c>
      <c r="T8" s="7">
        <v>12632.4</v>
      </c>
      <c r="U8" s="106" t="s">
        <v>6</v>
      </c>
      <c r="W8" s="13"/>
    </row>
    <row r="9" spans="1:23" ht="12" customHeight="1" x14ac:dyDescent="0.25">
      <c r="A9" s="105" t="s">
        <v>7</v>
      </c>
      <c r="B9" s="27"/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8"/>
      <c r="U9" s="107" t="s">
        <v>8</v>
      </c>
      <c r="W9" s="12"/>
    </row>
    <row r="10" spans="1:23" ht="12" customHeight="1" x14ac:dyDescent="0.25">
      <c r="A10" s="105" t="s">
        <v>9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27"/>
      <c r="O10" s="27"/>
      <c r="P10" s="27"/>
      <c r="Q10" s="27"/>
      <c r="R10" s="27"/>
      <c r="S10" s="27"/>
      <c r="T10" s="8"/>
      <c r="U10" s="107" t="s">
        <v>10</v>
      </c>
      <c r="W10" s="12"/>
    </row>
    <row r="11" spans="1:23" ht="15" customHeight="1" x14ac:dyDescent="0.25">
      <c r="A11" s="151" t="s">
        <v>11</v>
      </c>
      <c r="B11" s="126">
        <f t="shared" ref="B11:G11" si="0">B6+B7-B8+B9-B10</f>
        <v>-7120.8</v>
      </c>
      <c r="C11" s="126">
        <f t="shared" si="0"/>
        <v>-3747.6</v>
      </c>
      <c r="D11" s="126">
        <f t="shared" si="0"/>
        <v>-5450.4000000000005</v>
      </c>
      <c r="E11" s="126">
        <f t="shared" si="0"/>
        <v>-7153.2000000000007</v>
      </c>
      <c r="F11" s="126">
        <f t="shared" si="0"/>
        <v>-8686.8000000000011</v>
      </c>
      <c r="G11" s="126">
        <f t="shared" si="0"/>
        <v>-5382</v>
      </c>
      <c r="H11" s="126">
        <f>H6+H7-H8+H9-H10</f>
        <v>-4845.6000000000004</v>
      </c>
      <c r="I11" s="126">
        <f t="shared" ref="I11:L11" si="1">I6+I7-I8+I9-I10</f>
        <v>-9266.4000000000015</v>
      </c>
      <c r="J11" s="126">
        <f t="shared" si="1"/>
        <v>-7009.2</v>
      </c>
      <c r="K11" s="126">
        <f t="shared" si="1"/>
        <v>-5788.8</v>
      </c>
      <c r="L11" s="126">
        <f t="shared" si="1"/>
        <v>-12575</v>
      </c>
      <c r="M11" s="126">
        <f>M6+M7-M8+M9-M10</f>
        <v>-9061.1999999999989</v>
      </c>
      <c r="N11" s="126">
        <f>N6+N7-N8+N9-N10</f>
        <v>-14914.800000000001</v>
      </c>
      <c r="O11" s="126">
        <f>O6+O7-O8+O9-O10</f>
        <v>-11264.4</v>
      </c>
      <c r="P11" s="126">
        <f>P6+P7-P8+P9-P10</f>
        <v>-12254.4</v>
      </c>
      <c r="Q11" s="126">
        <f>Q6+Q7-Q8+Q9-Q10</f>
        <v>-13251.6</v>
      </c>
      <c r="R11" s="126">
        <f t="shared" ref="R11:T11" si="2">R6+R7-R8+R9-R10</f>
        <v>-11026.8</v>
      </c>
      <c r="S11" s="126">
        <f t="shared" ref="S11" si="3">S6+S7-S8+S9-S10</f>
        <v>-14375</v>
      </c>
      <c r="T11" s="184">
        <f t="shared" si="2"/>
        <v>-10083.599999999999</v>
      </c>
      <c r="U11" s="185" t="s">
        <v>12</v>
      </c>
      <c r="W11" s="13"/>
    </row>
    <row r="12" spans="1:23" ht="15" customHeight="1" x14ac:dyDescent="0.25">
      <c r="A12" s="151" t="s">
        <v>13</v>
      </c>
      <c r="B12" s="129">
        <f t="shared" ref="B12:G12" si="4">SUM(B13:B21)</f>
        <v>0</v>
      </c>
      <c r="C12" s="129">
        <f t="shared" si="4"/>
        <v>0</v>
      </c>
      <c r="D12" s="129">
        <f t="shared" si="4"/>
        <v>0</v>
      </c>
      <c r="E12" s="129">
        <f t="shared" si="4"/>
        <v>0</v>
      </c>
      <c r="F12" s="129">
        <f t="shared" si="4"/>
        <v>0</v>
      </c>
      <c r="G12" s="129">
        <f t="shared" si="4"/>
        <v>0</v>
      </c>
      <c r="H12" s="129">
        <f>SUM(H13:H21)</f>
        <v>0</v>
      </c>
      <c r="I12" s="129">
        <f t="shared" ref="I12:L12" si="5">SUM(I13:I21)</f>
        <v>0</v>
      </c>
      <c r="J12" s="129">
        <f t="shared" si="5"/>
        <v>0</v>
      </c>
      <c r="K12" s="129">
        <f t="shared" si="5"/>
        <v>0</v>
      </c>
      <c r="L12" s="129">
        <f t="shared" si="5"/>
        <v>0</v>
      </c>
      <c r="M12" s="129">
        <f>SUM(M13:M21)</f>
        <v>0</v>
      </c>
      <c r="N12" s="129">
        <f>SUM(N13:N21)</f>
        <v>0</v>
      </c>
      <c r="O12" s="129">
        <f>SUM(O13:O21)</f>
        <v>0</v>
      </c>
      <c r="P12" s="129">
        <f>SUM(P13:P21)</f>
        <v>0</v>
      </c>
      <c r="Q12" s="129">
        <f>SUM(Q13:Q21)</f>
        <v>0</v>
      </c>
      <c r="R12" s="129">
        <f t="shared" ref="R12:T12" si="6">SUM(R13:R21)</f>
        <v>0</v>
      </c>
      <c r="S12" s="129">
        <f t="shared" ref="S12" si="7">SUM(S13:S21)</f>
        <v>0</v>
      </c>
      <c r="T12" s="187">
        <f t="shared" si="6"/>
        <v>0</v>
      </c>
      <c r="U12" s="185" t="s">
        <v>14</v>
      </c>
      <c r="W12" s="12"/>
    </row>
    <row r="13" spans="1:23" ht="12" customHeight="1" x14ac:dyDescent="0.25">
      <c r="A13" s="110" t="s">
        <v>15</v>
      </c>
      <c r="B13" s="27"/>
      <c r="C13" s="27"/>
      <c r="D13" s="27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8"/>
      <c r="U13" s="111" t="s">
        <v>16</v>
      </c>
      <c r="W13" s="12"/>
    </row>
    <row r="14" spans="1:23" ht="12" customHeight="1" x14ac:dyDescent="0.25">
      <c r="A14" s="108" t="s">
        <v>77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8"/>
      <c r="U14" s="109" t="s">
        <v>17</v>
      </c>
      <c r="W14" s="12"/>
    </row>
    <row r="15" spans="1:23" ht="12" customHeight="1" x14ac:dyDescent="0.25">
      <c r="A15" s="110" t="s">
        <v>18</v>
      </c>
      <c r="B15" s="27"/>
      <c r="C15" s="27"/>
      <c r="D15" s="27"/>
      <c r="E15" s="27"/>
      <c r="F15" s="27"/>
      <c r="G15" s="27"/>
      <c r="H15" s="27"/>
      <c r="I15" s="27"/>
      <c r="J15" s="27"/>
      <c r="K15" s="27"/>
      <c r="L15" s="27"/>
      <c r="M15" s="27"/>
      <c r="N15" s="27"/>
      <c r="O15" s="27"/>
      <c r="P15" s="27"/>
      <c r="Q15" s="27"/>
      <c r="R15" s="27"/>
      <c r="S15" s="27"/>
      <c r="T15" s="8"/>
      <c r="U15" s="111" t="s">
        <v>19</v>
      </c>
      <c r="W15" s="12"/>
    </row>
    <row r="16" spans="1:23" ht="12" customHeight="1" x14ac:dyDescent="0.25">
      <c r="A16" s="110" t="s">
        <v>20</v>
      </c>
      <c r="B16" s="27"/>
      <c r="C16" s="27"/>
      <c r="D16" s="27"/>
      <c r="E16" s="27"/>
      <c r="F16" s="27"/>
      <c r="G16" s="27"/>
      <c r="H16" s="27"/>
      <c r="I16" s="27"/>
      <c r="J16" s="27"/>
      <c r="K16" s="27"/>
      <c r="L16" s="27"/>
      <c r="M16" s="27"/>
      <c r="N16" s="27"/>
      <c r="O16" s="27"/>
      <c r="P16" s="27"/>
      <c r="Q16" s="27"/>
      <c r="R16" s="27"/>
      <c r="S16" s="27"/>
      <c r="T16" s="8"/>
      <c r="U16" s="111" t="s">
        <v>21</v>
      </c>
      <c r="W16" s="12"/>
    </row>
    <row r="17" spans="1:23" ht="12" customHeight="1" x14ac:dyDescent="0.25">
      <c r="A17" s="110" t="s">
        <v>22</v>
      </c>
      <c r="B17" s="27"/>
      <c r="C17" s="27"/>
      <c r="D17" s="27"/>
      <c r="E17" s="27"/>
      <c r="F17" s="27"/>
      <c r="G17" s="27"/>
      <c r="H17" s="27"/>
      <c r="I17" s="27"/>
      <c r="J17" s="27"/>
      <c r="K17" s="27"/>
      <c r="L17" s="27"/>
      <c r="M17" s="27"/>
      <c r="N17" s="27"/>
      <c r="O17" s="27"/>
      <c r="P17" s="27"/>
      <c r="Q17" s="27"/>
      <c r="R17" s="27"/>
      <c r="S17" s="27"/>
      <c r="T17" s="8"/>
      <c r="U17" s="111" t="s">
        <v>23</v>
      </c>
      <c r="W17" s="12"/>
    </row>
    <row r="18" spans="1:23" ht="12" customHeight="1" x14ac:dyDescent="0.25">
      <c r="A18" s="110" t="s">
        <v>24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7"/>
      <c r="T18" s="8"/>
      <c r="U18" s="111" t="s">
        <v>25</v>
      </c>
      <c r="W18" s="12"/>
    </row>
    <row r="19" spans="1:23" ht="12" customHeight="1" x14ac:dyDescent="0.25">
      <c r="A19" s="110" t="s">
        <v>26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7"/>
      <c r="T19" s="8"/>
      <c r="U19" s="111" t="s">
        <v>27</v>
      </c>
      <c r="W19" s="12"/>
    </row>
    <row r="20" spans="1:23" ht="12" customHeight="1" x14ac:dyDescent="0.25">
      <c r="A20" s="110" t="s">
        <v>28</v>
      </c>
      <c r="B20" s="27"/>
      <c r="C20" s="27"/>
      <c r="D20" s="27"/>
      <c r="E20" s="27"/>
      <c r="F20" s="27"/>
      <c r="G20" s="27"/>
      <c r="H20" s="27"/>
      <c r="I20" s="27"/>
      <c r="J20" s="27"/>
      <c r="K20" s="27"/>
      <c r="L20" s="27"/>
      <c r="M20" s="27"/>
      <c r="N20" s="27"/>
      <c r="O20" s="27"/>
      <c r="P20" s="27"/>
      <c r="Q20" s="27"/>
      <c r="R20" s="27"/>
      <c r="S20" s="27"/>
      <c r="T20" s="8"/>
      <c r="U20" s="111" t="s">
        <v>29</v>
      </c>
      <c r="W20" s="12"/>
    </row>
    <row r="21" spans="1:23" ht="12" customHeight="1" x14ac:dyDescent="0.25">
      <c r="A21" s="110" t="s">
        <v>73</v>
      </c>
      <c r="B21" s="27"/>
      <c r="C21" s="27"/>
      <c r="D21" s="27"/>
      <c r="E21" s="27"/>
      <c r="F21" s="27"/>
      <c r="G21" s="27"/>
      <c r="H21" s="27"/>
      <c r="I21" s="27"/>
      <c r="J21" s="27"/>
      <c r="K21" s="27"/>
      <c r="L21" s="27"/>
      <c r="M21" s="27"/>
      <c r="N21" s="27"/>
      <c r="O21" s="27"/>
      <c r="P21" s="27"/>
      <c r="Q21" s="27"/>
      <c r="R21" s="27"/>
      <c r="S21" s="27"/>
      <c r="T21" s="8"/>
      <c r="U21" s="111" t="s">
        <v>74</v>
      </c>
      <c r="W21" s="12"/>
    </row>
    <row r="22" spans="1:23" ht="21" customHeight="1" x14ac:dyDescent="0.25">
      <c r="A22" s="151" t="s">
        <v>32</v>
      </c>
      <c r="B22" s="131">
        <f t="shared" ref="B22:G22" si="8">SUM(B23:B31)</f>
        <v>10980</v>
      </c>
      <c r="C22" s="131">
        <f t="shared" si="8"/>
        <v>10206</v>
      </c>
      <c r="D22" s="131">
        <f t="shared" si="8"/>
        <v>12034.800000000001</v>
      </c>
      <c r="E22" s="131">
        <f t="shared" si="8"/>
        <v>11692.8</v>
      </c>
      <c r="F22" s="131">
        <f t="shared" si="8"/>
        <v>11160</v>
      </c>
      <c r="G22" s="131">
        <f t="shared" si="8"/>
        <v>13381.2</v>
      </c>
      <c r="H22" s="131">
        <f>SUM(H23:H31)</f>
        <v>12636</v>
      </c>
      <c r="I22" s="131">
        <f t="shared" ref="I22:L22" si="9">SUM(I23:I31)</f>
        <v>13244.400000000001</v>
      </c>
      <c r="J22" s="131">
        <f t="shared" si="9"/>
        <v>12214.800000000001</v>
      </c>
      <c r="K22" s="131">
        <f t="shared" si="9"/>
        <v>12978</v>
      </c>
      <c r="L22" s="131">
        <f t="shared" si="9"/>
        <v>19048</v>
      </c>
      <c r="M22" s="131">
        <f>SUM(M23:M31)</f>
        <v>19407.600000000002</v>
      </c>
      <c r="N22" s="131">
        <f>SUM(N23:N31)</f>
        <v>21070.799999999999</v>
      </c>
      <c r="O22" s="131">
        <f>SUM(O23:O31)</f>
        <v>20232</v>
      </c>
      <c r="P22" s="131">
        <f>SUM(P23:P31)</f>
        <v>21092.399999999998</v>
      </c>
      <c r="Q22" s="131">
        <f>SUM(Q23:Q31)</f>
        <v>19915.199999999997</v>
      </c>
      <c r="R22" s="131">
        <f t="shared" ref="R22:T22" si="10">SUM(R23:R31)</f>
        <v>20437.199999999997</v>
      </c>
      <c r="S22" s="131">
        <f t="shared" ref="S22" si="11">SUM(S23:S31)</f>
        <v>19396.8</v>
      </c>
      <c r="T22" s="149">
        <f t="shared" si="10"/>
        <v>18313.2</v>
      </c>
      <c r="U22" s="185" t="s">
        <v>33</v>
      </c>
      <c r="W22" s="13"/>
    </row>
    <row r="23" spans="1:23" ht="12" customHeight="1" x14ac:dyDescent="0.25">
      <c r="A23" s="110" t="s">
        <v>15</v>
      </c>
      <c r="B23" s="27">
        <v>10980</v>
      </c>
      <c r="C23" s="27">
        <v>10206</v>
      </c>
      <c r="D23" s="27">
        <v>12034.800000000001</v>
      </c>
      <c r="E23" s="27">
        <v>11660.4</v>
      </c>
      <c r="F23" s="27">
        <v>11127.6</v>
      </c>
      <c r="G23" s="27">
        <v>13381.2</v>
      </c>
      <c r="H23" s="27">
        <v>12636</v>
      </c>
      <c r="I23" s="27">
        <v>13165.2</v>
      </c>
      <c r="J23" s="27">
        <v>12171.6</v>
      </c>
      <c r="K23" s="27">
        <v>12816</v>
      </c>
      <c r="L23" s="27">
        <v>18857</v>
      </c>
      <c r="M23" s="27">
        <v>19173.600000000002</v>
      </c>
      <c r="N23" s="27">
        <v>20822.400000000001</v>
      </c>
      <c r="O23" s="27">
        <v>19994.400000000001</v>
      </c>
      <c r="P23" s="27">
        <v>20880</v>
      </c>
      <c r="Q23" s="27">
        <v>19648.8</v>
      </c>
      <c r="R23" s="27">
        <v>20142</v>
      </c>
      <c r="S23" s="27">
        <v>19126.8</v>
      </c>
      <c r="T23" s="8">
        <v>18036</v>
      </c>
      <c r="U23" s="111" t="s">
        <v>16</v>
      </c>
      <c r="W23" s="13"/>
    </row>
    <row r="24" spans="1:23" ht="12" customHeight="1" x14ac:dyDescent="0.25">
      <c r="A24" s="108" t="s">
        <v>77</v>
      </c>
      <c r="B24" s="27"/>
      <c r="C24" s="27"/>
      <c r="D24" s="27"/>
      <c r="E24" s="27"/>
      <c r="F24" s="27"/>
      <c r="G24" s="27"/>
      <c r="H24" s="27"/>
      <c r="I24" s="27"/>
      <c r="J24" s="27"/>
      <c r="K24" s="27"/>
      <c r="L24" s="27"/>
      <c r="M24" s="27">
        <v>3.6</v>
      </c>
      <c r="N24" s="27">
        <v>3.6</v>
      </c>
      <c r="O24" s="27">
        <v>3.6</v>
      </c>
      <c r="P24" s="27">
        <v>3.6</v>
      </c>
      <c r="Q24" s="27">
        <v>3.6</v>
      </c>
      <c r="R24" s="27">
        <v>3.6</v>
      </c>
      <c r="S24" s="27">
        <v>3.6</v>
      </c>
      <c r="T24" s="8"/>
      <c r="U24" s="109" t="s">
        <v>34</v>
      </c>
      <c r="W24" s="12"/>
    </row>
    <row r="25" spans="1:23" ht="12" customHeight="1" x14ac:dyDescent="0.25">
      <c r="A25" s="110" t="s">
        <v>18</v>
      </c>
      <c r="B25" s="27"/>
      <c r="C25" s="27"/>
      <c r="D25" s="27"/>
      <c r="E25" s="27">
        <v>32.4</v>
      </c>
      <c r="F25" s="27">
        <v>32.4</v>
      </c>
      <c r="G25" s="27"/>
      <c r="H25" s="27"/>
      <c r="I25" s="27">
        <v>79.2</v>
      </c>
      <c r="J25" s="27">
        <v>43.2</v>
      </c>
      <c r="K25" s="27">
        <v>162</v>
      </c>
      <c r="L25" s="27">
        <v>191</v>
      </c>
      <c r="M25" s="27">
        <v>230.4</v>
      </c>
      <c r="N25" s="27">
        <v>244.8</v>
      </c>
      <c r="O25" s="27">
        <v>234</v>
      </c>
      <c r="P25" s="27">
        <v>208.8</v>
      </c>
      <c r="Q25" s="27">
        <v>262.8</v>
      </c>
      <c r="R25" s="27">
        <v>291.60000000000002</v>
      </c>
      <c r="S25" s="27">
        <v>266.40000000000003</v>
      </c>
      <c r="T25" s="8">
        <v>277.2</v>
      </c>
      <c r="U25" s="111" t="s">
        <v>19</v>
      </c>
      <c r="W25" s="13"/>
    </row>
    <row r="26" spans="1:23" ht="12" customHeight="1" x14ac:dyDescent="0.25">
      <c r="A26" s="110" t="s">
        <v>20</v>
      </c>
      <c r="B26" s="27"/>
      <c r="C26" s="27"/>
      <c r="D26" s="27"/>
      <c r="E26" s="27"/>
      <c r="F26" s="27"/>
      <c r="G26" s="27"/>
      <c r="H26" s="27"/>
      <c r="I26" s="27"/>
      <c r="J26" s="27"/>
      <c r="K26" s="27"/>
      <c r="L26" s="27"/>
      <c r="M26" s="27"/>
      <c r="N26" s="27"/>
      <c r="O26" s="27"/>
      <c r="P26" s="27"/>
      <c r="Q26" s="27"/>
      <c r="R26" s="27"/>
      <c r="S26" s="27"/>
      <c r="T26" s="8"/>
      <c r="U26" s="111" t="s">
        <v>21</v>
      </c>
      <c r="W26" s="12"/>
    </row>
    <row r="27" spans="1:23" ht="12" customHeight="1" x14ac:dyDescent="0.25">
      <c r="A27" s="110" t="s">
        <v>35</v>
      </c>
      <c r="B27" s="27"/>
      <c r="C27" s="27"/>
      <c r="D27" s="27"/>
      <c r="E27" s="27"/>
      <c r="F27" s="27"/>
      <c r="G27" s="27"/>
      <c r="H27" s="27"/>
      <c r="I27" s="27"/>
      <c r="J27" s="27"/>
      <c r="K27" s="27"/>
      <c r="L27" s="27"/>
      <c r="M27" s="27"/>
      <c r="N27" s="27"/>
      <c r="O27" s="27"/>
      <c r="P27" s="27"/>
      <c r="Q27" s="27"/>
      <c r="R27" s="27"/>
      <c r="S27" s="27"/>
      <c r="T27" s="8"/>
      <c r="U27" s="111" t="s">
        <v>23</v>
      </c>
      <c r="W27" s="12"/>
    </row>
    <row r="28" spans="1:23" ht="12" customHeight="1" x14ac:dyDescent="0.25">
      <c r="A28" s="110" t="s">
        <v>24</v>
      </c>
      <c r="B28" s="27"/>
      <c r="C28" s="27"/>
      <c r="D28" s="27"/>
      <c r="E28" s="27"/>
      <c r="F28" s="27"/>
      <c r="G28" s="27"/>
      <c r="H28" s="27"/>
      <c r="I28" s="27"/>
      <c r="J28" s="27"/>
      <c r="K28" s="27"/>
      <c r="L28" s="27"/>
      <c r="M28" s="27"/>
      <c r="N28" s="27"/>
      <c r="O28" s="27"/>
      <c r="P28" s="27"/>
      <c r="Q28" s="27"/>
      <c r="R28" s="27"/>
      <c r="S28" s="27"/>
      <c r="T28" s="8"/>
      <c r="U28" s="111" t="s">
        <v>25</v>
      </c>
      <c r="W28" s="12"/>
    </row>
    <row r="29" spans="1:23" ht="12" customHeight="1" x14ac:dyDescent="0.25">
      <c r="A29" s="110" t="s">
        <v>36</v>
      </c>
      <c r="B29" s="27"/>
      <c r="C29" s="27"/>
      <c r="D29" s="27"/>
      <c r="E29" s="27"/>
      <c r="F29" s="27"/>
      <c r="G29" s="27"/>
      <c r="H29" s="27"/>
      <c r="I29" s="27"/>
      <c r="J29" s="27"/>
      <c r="K29" s="27"/>
      <c r="L29" s="27"/>
      <c r="M29" s="27"/>
      <c r="N29" s="27"/>
      <c r="O29" s="27"/>
      <c r="P29" s="27"/>
      <c r="Q29" s="27"/>
      <c r="R29" s="27"/>
      <c r="S29" s="27"/>
      <c r="T29" s="8"/>
      <c r="U29" s="111" t="s">
        <v>27</v>
      </c>
      <c r="W29" s="12"/>
    </row>
    <row r="30" spans="1:23" ht="12" customHeight="1" x14ac:dyDescent="0.25">
      <c r="A30" s="110" t="s">
        <v>28</v>
      </c>
      <c r="B30" s="27"/>
      <c r="C30" s="27"/>
      <c r="D30" s="27"/>
      <c r="E30" s="27"/>
      <c r="F30" s="27"/>
      <c r="G30" s="27"/>
      <c r="H30" s="27"/>
      <c r="I30" s="27"/>
      <c r="J30" s="27"/>
      <c r="K30" s="27"/>
      <c r="L30" s="27"/>
      <c r="M30" s="27"/>
      <c r="N30" s="27"/>
      <c r="O30" s="27"/>
      <c r="P30" s="27"/>
      <c r="Q30" s="27"/>
      <c r="R30" s="27"/>
      <c r="S30" s="27"/>
      <c r="T30" s="8"/>
      <c r="U30" s="111" t="s">
        <v>29</v>
      </c>
      <c r="W30" s="12"/>
    </row>
    <row r="31" spans="1:23" ht="12" customHeight="1" x14ac:dyDescent="0.25">
      <c r="A31" s="110" t="s">
        <v>75</v>
      </c>
      <c r="B31" s="27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8"/>
      <c r="U31" s="111" t="s">
        <v>76</v>
      </c>
      <c r="W31" s="12"/>
    </row>
    <row r="32" spans="1:23" ht="15" customHeight="1" x14ac:dyDescent="0.25">
      <c r="A32" s="152" t="s">
        <v>37</v>
      </c>
      <c r="B32" s="134">
        <f t="shared" ref="B32:G32" si="12">B33+B34+B35</f>
        <v>9446.4</v>
      </c>
      <c r="C32" s="134">
        <f t="shared" si="12"/>
        <v>6724.8</v>
      </c>
      <c r="D32" s="134">
        <f t="shared" si="12"/>
        <v>7210.8</v>
      </c>
      <c r="E32" s="134">
        <f t="shared" si="12"/>
        <v>9536.4</v>
      </c>
      <c r="F32" s="134">
        <f t="shared" si="12"/>
        <v>11988</v>
      </c>
      <c r="G32" s="134">
        <f t="shared" si="12"/>
        <v>6682</v>
      </c>
      <c r="H32" s="134">
        <f t="shared" ref="H32:L32" si="13">H33+H34+H35</f>
        <v>6789.6</v>
      </c>
      <c r="I32" s="134">
        <f t="shared" si="13"/>
        <v>10850.4</v>
      </c>
      <c r="J32" s="134">
        <f t="shared" si="13"/>
        <v>9435.6</v>
      </c>
      <c r="K32" s="134">
        <f t="shared" si="13"/>
        <v>8193.6</v>
      </c>
      <c r="L32" s="134">
        <f t="shared" si="13"/>
        <v>9702</v>
      </c>
      <c r="M32" s="134">
        <f>M33+M34+M35</f>
        <v>6310.8</v>
      </c>
      <c r="N32" s="134">
        <f>N33+N34+N35</f>
        <v>10767.6</v>
      </c>
      <c r="O32" s="134">
        <f>O33+O34+O35</f>
        <v>7783.2</v>
      </c>
      <c r="P32" s="134">
        <f>P33+P34+P35</f>
        <v>7344</v>
      </c>
      <c r="Q32" s="134">
        <f>Q33+Q34+Q35</f>
        <v>10706.400000000001</v>
      </c>
      <c r="R32" s="134">
        <f t="shared" ref="R32:T32" si="14">R33+R34+R35</f>
        <v>8154</v>
      </c>
      <c r="S32" s="134">
        <f t="shared" ref="S32" si="15">S33+S34+S35</f>
        <v>11538</v>
      </c>
      <c r="T32" s="190">
        <f t="shared" si="14"/>
        <v>9277.2000000000007</v>
      </c>
      <c r="U32" s="191" t="s">
        <v>38</v>
      </c>
      <c r="W32" s="13"/>
    </row>
    <row r="33" spans="1:26" ht="12" customHeight="1" x14ac:dyDescent="0.25">
      <c r="A33" s="108" t="s">
        <v>41</v>
      </c>
      <c r="B33" s="27">
        <v>9446.4</v>
      </c>
      <c r="C33" s="27">
        <v>6724.8</v>
      </c>
      <c r="D33" s="27">
        <v>7210.8</v>
      </c>
      <c r="E33" s="27">
        <v>9536.4</v>
      </c>
      <c r="F33" s="27">
        <v>11988</v>
      </c>
      <c r="G33" s="27">
        <v>6682</v>
      </c>
      <c r="H33" s="27">
        <v>6789.6</v>
      </c>
      <c r="I33" s="27">
        <v>10850.4</v>
      </c>
      <c r="J33" s="27">
        <v>9435.6</v>
      </c>
      <c r="K33" s="27">
        <v>8193.6</v>
      </c>
      <c r="L33" s="27">
        <v>9702</v>
      </c>
      <c r="M33" s="27">
        <v>6310.8</v>
      </c>
      <c r="N33" s="27">
        <v>10767.6</v>
      </c>
      <c r="O33" s="27">
        <v>7783.2</v>
      </c>
      <c r="P33" s="27">
        <v>7344</v>
      </c>
      <c r="Q33" s="27">
        <v>10706.400000000001</v>
      </c>
      <c r="R33" s="27">
        <v>8154</v>
      </c>
      <c r="S33" s="27">
        <v>11538</v>
      </c>
      <c r="T33" s="8">
        <v>9277.2000000000007</v>
      </c>
      <c r="U33" s="109" t="s">
        <v>42</v>
      </c>
      <c r="W33" s="13"/>
    </row>
    <row r="34" spans="1:26" ht="12" customHeight="1" x14ac:dyDescent="0.25">
      <c r="A34" s="112" t="s">
        <v>39</v>
      </c>
      <c r="B34" s="359"/>
      <c r="C34" s="359"/>
      <c r="D34" s="359"/>
      <c r="E34" s="359"/>
      <c r="F34" s="359"/>
      <c r="G34" s="359"/>
      <c r="H34" s="359"/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  <c r="T34" s="360"/>
      <c r="U34" s="109" t="s">
        <v>40</v>
      </c>
      <c r="W34" s="12"/>
    </row>
    <row r="35" spans="1:26" ht="12" customHeight="1" x14ac:dyDescent="0.25">
      <c r="A35" s="108" t="s">
        <v>43</v>
      </c>
      <c r="B35" s="359"/>
      <c r="C35" s="359"/>
      <c r="D35" s="359"/>
      <c r="E35" s="359"/>
      <c r="F35" s="359"/>
      <c r="G35" s="359"/>
      <c r="H35" s="359"/>
      <c r="I35" s="359"/>
      <c r="J35" s="359"/>
      <c r="K35" s="359"/>
      <c r="L35" s="359"/>
      <c r="M35" s="359"/>
      <c r="N35" s="359"/>
      <c r="O35" s="359"/>
      <c r="P35" s="359"/>
      <c r="Q35" s="359"/>
      <c r="R35" s="359"/>
      <c r="S35" s="359"/>
      <c r="T35" s="360"/>
      <c r="U35" s="109" t="s">
        <v>44</v>
      </c>
      <c r="W35" s="12"/>
      <c r="Z35" s="5"/>
    </row>
    <row r="36" spans="1:26" ht="24.95" customHeight="1" x14ac:dyDescent="0.25">
      <c r="A36" s="153" t="s">
        <v>45</v>
      </c>
      <c r="B36" s="356">
        <f t="shared" ref="B36:G36" si="16">SUM(B37:B45)</f>
        <v>1051.2</v>
      </c>
      <c r="C36" s="356">
        <f t="shared" si="16"/>
        <v>979.20000000000016</v>
      </c>
      <c r="D36" s="356">
        <f t="shared" si="16"/>
        <v>1195.2</v>
      </c>
      <c r="E36" s="356">
        <f t="shared" si="16"/>
        <v>1479.6000000000001</v>
      </c>
      <c r="F36" s="356">
        <f t="shared" si="16"/>
        <v>1436.4</v>
      </c>
      <c r="G36" s="356">
        <f t="shared" si="16"/>
        <v>1530</v>
      </c>
      <c r="H36" s="356">
        <f>SUM(H37:H45)</f>
        <v>1454.4</v>
      </c>
      <c r="I36" s="356">
        <f t="shared" ref="I36:L36" si="17">SUM(I37:I45)</f>
        <v>1540.8000000000002</v>
      </c>
      <c r="J36" s="356">
        <f t="shared" si="17"/>
        <v>1476</v>
      </c>
      <c r="K36" s="356">
        <f t="shared" si="17"/>
        <v>1548</v>
      </c>
      <c r="L36" s="356">
        <f t="shared" si="17"/>
        <v>2092</v>
      </c>
      <c r="M36" s="356">
        <f>SUM(M37:M45)</f>
        <v>2142.2000000000003</v>
      </c>
      <c r="N36" s="356">
        <f>SUM(N37:N45)</f>
        <v>2311.1999999999998</v>
      </c>
      <c r="O36" s="356">
        <f>SUM(O37:O45)</f>
        <v>2073.6</v>
      </c>
      <c r="P36" s="356">
        <f>SUM(P37:P45)</f>
        <v>2188.8000000000002</v>
      </c>
      <c r="Q36" s="356">
        <f>SUM(Q37:Q45)</f>
        <v>2102.4</v>
      </c>
      <c r="R36" s="356">
        <f t="shared" ref="R36:T36" si="18">SUM(R37:R45)</f>
        <v>2192.4</v>
      </c>
      <c r="S36" s="356">
        <f t="shared" ref="S36" si="19">SUM(S37:S45)</f>
        <v>2167.2000000000003</v>
      </c>
      <c r="T36" s="417">
        <f t="shared" si="18"/>
        <v>2055.6</v>
      </c>
      <c r="U36" s="191" t="s">
        <v>46</v>
      </c>
      <c r="W36" s="13"/>
    </row>
    <row r="37" spans="1:26" ht="12" customHeight="1" x14ac:dyDescent="0.25">
      <c r="A37" s="110" t="s">
        <v>47</v>
      </c>
      <c r="B37" s="27">
        <v>46.800000000000004</v>
      </c>
      <c r="C37" s="27">
        <v>43.2</v>
      </c>
      <c r="D37" s="27">
        <v>36</v>
      </c>
      <c r="E37" s="27">
        <v>39.6</v>
      </c>
      <c r="F37" s="27">
        <v>43.2</v>
      </c>
      <c r="G37" s="27">
        <v>28.8</v>
      </c>
      <c r="H37" s="27">
        <v>28.8</v>
      </c>
      <c r="I37" s="27">
        <v>36</v>
      </c>
      <c r="J37" s="27">
        <v>32.4</v>
      </c>
      <c r="K37" s="27">
        <v>32.4</v>
      </c>
      <c r="L37" s="27">
        <v>40</v>
      </c>
      <c r="M37" s="27">
        <v>25.2</v>
      </c>
      <c r="N37" s="27">
        <v>39.6</v>
      </c>
      <c r="O37" s="27">
        <v>32.4</v>
      </c>
      <c r="P37" s="27">
        <v>39.6</v>
      </c>
      <c r="Q37" s="27">
        <v>54</v>
      </c>
      <c r="R37" s="27">
        <v>43.2</v>
      </c>
      <c r="S37" s="27">
        <v>50.4</v>
      </c>
      <c r="T37" s="8">
        <v>32.4</v>
      </c>
      <c r="U37" s="111" t="s">
        <v>48</v>
      </c>
      <c r="W37" s="13"/>
      <c r="Z37" s="6"/>
    </row>
    <row r="38" spans="1:26" ht="12" customHeight="1" x14ac:dyDescent="0.25">
      <c r="A38" s="110" t="s">
        <v>15</v>
      </c>
      <c r="B38" s="27">
        <v>892.80000000000007</v>
      </c>
      <c r="C38" s="27">
        <v>820.80000000000007</v>
      </c>
      <c r="D38" s="27">
        <v>896.4</v>
      </c>
      <c r="E38" s="27">
        <v>885.6</v>
      </c>
      <c r="F38" s="27">
        <v>846</v>
      </c>
      <c r="G38" s="27">
        <v>961.2</v>
      </c>
      <c r="H38" s="27">
        <v>928.80000000000007</v>
      </c>
      <c r="I38" s="27">
        <v>961.2</v>
      </c>
      <c r="J38" s="27">
        <v>889.2</v>
      </c>
      <c r="K38" s="27">
        <v>943.2</v>
      </c>
      <c r="L38" s="27">
        <v>1476</v>
      </c>
      <c r="M38" s="27">
        <v>1544.4</v>
      </c>
      <c r="N38" s="27">
        <v>1720.8</v>
      </c>
      <c r="O38" s="27">
        <v>1688.4</v>
      </c>
      <c r="P38" s="27">
        <v>1843.2</v>
      </c>
      <c r="Q38" s="27">
        <v>1720.8</v>
      </c>
      <c r="R38" s="27">
        <v>1839.6000000000001</v>
      </c>
      <c r="S38" s="27">
        <v>1807.2</v>
      </c>
      <c r="T38" s="8">
        <v>1728</v>
      </c>
      <c r="U38" s="111" t="s">
        <v>16</v>
      </c>
      <c r="W38" s="13"/>
    </row>
    <row r="39" spans="1:26" ht="12" customHeight="1" x14ac:dyDescent="0.25">
      <c r="A39" s="108" t="s">
        <v>77</v>
      </c>
      <c r="B39" s="27"/>
      <c r="C39" s="27"/>
      <c r="D39" s="27"/>
      <c r="E39" s="27"/>
      <c r="F39" s="27"/>
      <c r="G39" s="27"/>
      <c r="H39" s="27"/>
      <c r="I39" s="27"/>
      <c r="J39" s="27"/>
      <c r="K39" s="27"/>
      <c r="L39" s="27"/>
      <c r="M39" s="27">
        <v>7</v>
      </c>
      <c r="N39" s="27">
        <v>7.2</v>
      </c>
      <c r="O39" s="27">
        <v>7.2</v>
      </c>
      <c r="P39" s="27">
        <v>7.2</v>
      </c>
      <c r="Q39" s="27">
        <v>10.8</v>
      </c>
      <c r="R39" s="27">
        <v>10.8</v>
      </c>
      <c r="S39" s="27">
        <v>7.2</v>
      </c>
      <c r="T39" s="8"/>
      <c r="U39" s="109" t="s">
        <v>34</v>
      </c>
      <c r="W39" s="12"/>
    </row>
    <row r="40" spans="1:26" ht="12" customHeight="1" x14ac:dyDescent="0.25">
      <c r="A40" s="110" t="s">
        <v>18</v>
      </c>
      <c r="B40" s="27"/>
      <c r="C40" s="27"/>
      <c r="D40" s="27"/>
      <c r="E40" s="27"/>
      <c r="F40" s="27"/>
      <c r="G40" s="27"/>
      <c r="H40" s="27"/>
      <c r="I40" s="27"/>
      <c r="J40" s="27"/>
      <c r="K40" s="27"/>
      <c r="L40" s="27"/>
      <c r="M40" s="27"/>
      <c r="N40" s="27">
        <v>3.6</v>
      </c>
      <c r="O40" s="27">
        <v>3.6</v>
      </c>
      <c r="P40" s="27">
        <v>3.6</v>
      </c>
      <c r="Q40" s="27">
        <v>3.6</v>
      </c>
      <c r="R40" s="27">
        <v>3.6</v>
      </c>
      <c r="S40" s="27">
        <v>3.6</v>
      </c>
      <c r="T40" s="8">
        <v>3.6</v>
      </c>
      <c r="U40" s="111" t="s">
        <v>19</v>
      </c>
      <c r="W40" s="12"/>
    </row>
    <row r="41" spans="1:26" ht="12" customHeight="1" x14ac:dyDescent="0.25">
      <c r="A41" s="110" t="s">
        <v>20</v>
      </c>
      <c r="B41" s="27"/>
      <c r="C41" s="27"/>
      <c r="D41" s="27">
        <v>68.400000000000006</v>
      </c>
      <c r="E41" s="27">
        <v>61.2</v>
      </c>
      <c r="F41" s="27">
        <v>54</v>
      </c>
      <c r="G41" s="27">
        <v>50.4</v>
      </c>
      <c r="H41" s="27">
        <v>54</v>
      </c>
      <c r="I41" s="27">
        <v>54</v>
      </c>
      <c r="J41" s="27">
        <v>54</v>
      </c>
      <c r="K41" s="27">
        <v>61.2</v>
      </c>
      <c r="L41" s="27">
        <v>58</v>
      </c>
      <c r="M41" s="27">
        <v>58</v>
      </c>
      <c r="N41" s="27">
        <v>39.6</v>
      </c>
      <c r="O41" s="27">
        <v>36</v>
      </c>
      <c r="P41" s="27">
        <v>32.4</v>
      </c>
      <c r="Q41" s="27">
        <v>32.4</v>
      </c>
      <c r="R41" s="27">
        <v>28.8</v>
      </c>
      <c r="S41" s="27">
        <v>28.8</v>
      </c>
      <c r="T41" s="8">
        <v>39.6</v>
      </c>
      <c r="U41" s="111" t="s">
        <v>21</v>
      </c>
      <c r="W41" s="13"/>
    </row>
    <row r="42" spans="1:26" ht="12" customHeight="1" x14ac:dyDescent="0.25">
      <c r="A42" s="110" t="s">
        <v>35</v>
      </c>
      <c r="B42" s="27"/>
      <c r="C42" s="27"/>
      <c r="D42" s="27">
        <v>43.2</v>
      </c>
      <c r="E42" s="27">
        <v>334.8</v>
      </c>
      <c r="F42" s="27">
        <v>331.2</v>
      </c>
      <c r="G42" s="27">
        <v>327.60000000000002</v>
      </c>
      <c r="H42" s="27">
        <v>291.60000000000002</v>
      </c>
      <c r="I42" s="27">
        <v>309.60000000000002</v>
      </c>
      <c r="J42" s="27">
        <v>284.40000000000003</v>
      </c>
      <c r="K42" s="27">
        <v>298.8</v>
      </c>
      <c r="L42" s="27">
        <v>288</v>
      </c>
      <c r="M42" s="27">
        <v>302.40000000000003</v>
      </c>
      <c r="N42" s="27">
        <v>252</v>
      </c>
      <c r="O42" s="27">
        <v>64.8</v>
      </c>
      <c r="P42" s="27">
        <v>43.2</v>
      </c>
      <c r="Q42" s="27">
        <v>43.2</v>
      </c>
      <c r="R42" s="27">
        <v>43.2</v>
      </c>
      <c r="S42" s="27">
        <v>43.2</v>
      </c>
      <c r="T42" s="8">
        <v>39.6</v>
      </c>
      <c r="U42" s="111" t="s">
        <v>23</v>
      </c>
      <c r="W42" s="13"/>
    </row>
    <row r="43" spans="1:26" ht="12" customHeight="1" x14ac:dyDescent="0.25">
      <c r="A43" s="110" t="s">
        <v>26</v>
      </c>
      <c r="B43" s="27">
        <v>111.60000000000001</v>
      </c>
      <c r="C43" s="27">
        <v>115.2</v>
      </c>
      <c r="D43" s="27">
        <v>151.20000000000002</v>
      </c>
      <c r="E43" s="27">
        <v>158.4</v>
      </c>
      <c r="F43" s="27">
        <v>162</v>
      </c>
      <c r="G43" s="27">
        <v>162</v>
      </c>
      <c r="H43" s="27">
        <v>151.20000000000002</v>
      </c>
      <c r="I43" s="27">
        <v>180</v>
      </c>
      <c r="J43" s="27">
        <v>216</v>
      </c>
      <c r="K43" s="27">
        <v>212.4</v>
      </c>
      <c r="L43" s="27">
        <v>230</v>
      </c>
      <c r="M43" s="27">
        <v>205.20000000000002</v>
      </c>
      <c r="N43" s="27">
        <v>248.4</v>
      </c>
      <c r="O43" s="27">
        <v>241.20000000000002</v>
      </c>
      <c r="P43" s="27">
        <v>219.6</v>
      </c>
      <c r="Q43" s="27">
        <v>237.6</v>
      </c>
      <c r="R43" s="27">
        <v>223.20000000000002</v>
      </c>
      <c r="S43" s="27">
        <v>226.8</v>
      </c>
      <c r="T43" s="8">
        <v>212.4</v>
      </c>
      <c r="U43" s="111" t="s">
        <v>27</v>
      </c>
      <c r="W43" s="13"/>
    </row>
    <row r="44" spans="1:26" ht="12" customHeight="1" x14ac:dyDescent="0.25">
      <c r="A44" s="110" t="s">
        <v>28</v>
      </c>
      <c r="B44" s="27"/>
      <c r="C44" s="27"/>
      <c r="D44" s="27"/>
      <c r="E44" s="27"/>
      <c r="F44" s="27"/>
      <c r="G44" s="27"/>
      <c r="H44" s="27"/>
      <c r="I44" s="27"/>
      <c r="J44" s="27"/>
      <c r="K44" s="27"/>
      <c r="L44" s="27"/>
      <c r="M44" s="27"/>
      <c r="N44" s="27"/>
      <c r="O44" s="27"/>
      <c r="P44" s="27"/>
      <c r="Q44" s="27"/>
      <c r="R44" s="27"/>
      <c r="S44" s="27"/>
      <c r="T44" s="8"/>
      <c r="U44" s="111" t="s">
        <v>29</v>
      </c>
      <c r="W44" s="12"/>
    </row>
    <row r="45" spans="1:26" ht="12" customHeight="1" x14ac:dyDescent="0.25">
      <c r="A45" s="110" t="s">
        <v>73</v>
      </c>
      <c r="B45" s="27"/>
      <c r="C45" s="27"/>
      <c r="D45" s="27"/>
      <c r="E45" s="27"/>
      <c r="F45" s="27"/>
      <c r="G45" s="27"/>
      <c r="H45" s="27"/>
      <c r="I45" s="27"/>
      <c r="J45" s="27"/>
      <c r="K45" s="27"/>
      <c r="L45" s="27"/>
      <c r="M45" s="27"/>
      <c r="N45" s="27"/>
      <c r="O45" s="27"/>
      <c r="P45" s="27"/>
      <c r="Q45" s="27"/>
      <c r="R45" s="27"/>
      <c r="S45" s="27"/>
      <c r="T45" s="8"/>
      <c r="U45" s="111" t="s">
        <v>76</v>
      </c>
      <c r="W45" s="12"/>
    </row>
    <row r="46" spans="1:26" ht="14.25" customHeight="1" x14ac:dyDescent="0.25">
      <c r="A46" s="152" t="s">
        <v>49</v>
      </c>
      <c r="B46" s="361">
        <v>2865.6</v>
      </c>
      <c r="C46" s="361">
        <v>2455.2000000000003</v>
      </c>
      <c r="D46" s="361">
        <v>2426.4</v>
      </c>
      <c r="E46" s="361">
        <v>2347.2000000000003</v>
      </c>
      <c r="F46" s="361">
        <v>2505.6</v>
      </c>
      <c r="G46" s="361">
        <v>2458.8000000000002</v>
      </c>
      <c r="H46" s="361">
        <v>2325.6</v>
      </c>
      <c r="I46" s="361">
        <v>2113.2000000000003</v>
      </c>
      <c r="J46" s="361">
        <v>1900.8</v>
      </c>
      <c r="K46" s="361">
        <v>1980</v>
      </c>
      <c r="L46" s="361">
        <v>1523</v>
      </c>
      <c r="M46" s="361">
        <v>1512</v>
      </c>
      <c r="N46" s="361">
        <v>1454.4</v>
      </c>
      <c r="O46" s="361">
        <v>1404</v>
      </c>
      <c r="P46" s="361">
        <v>1425.6000000000001</v>
      </c>
      <c r="Q46" s="361">
        <v>1515.6000000000001</v>
      </c>
      <c r="R46" s="361">
        <v>1418.4</v>
      </c>
      <c r="S46" s="361">
        <v>1306.8</v>
      </c>
      <c r="T46" s="362">
        <v>1353.6000000000001</v>
      </c>
      <c r="U46" s="196" t="s">
        <v>50</v>
      </c>
      <c r="W46" s="13"/>
    </row>
    <row r="47" spans="1:26" ht="24.95" customHeight="1" x14ac:dyDescent="0.25">
      <c r="A47" s="153" t="s">
        <v>51</v>
      </c>
      <c r="B47" s="357">
        <f t="shared" ref="B47:G47" si="20">B11-B12+B22+B32-B36-B46</f>
        <v>9388.7999999999975</v>
      </c>
      <c r="C47" s="357">
        <f t="shared" si="20"/>
        <v>9748.7999999999993</v>
      </c>
      <c r="D47" s="357">
        <f t="shared" si="20"/>
        <v>10173.6</v>
      </c>
      <c r="E47" s="357">
        <f t="shared" si="20"/>
        <v>10249.199999999997</v>
      </c>
      <c r="F47" s="357">
        <f t="shared" si="20"/>
        <v>10519.199999999999</v>
      </c>
      <c r="G47" s="357">
        <f t="shared" si="20"/>
        <v>10692.400000000001</v>
      </c>
      <c r="H47" s="357">
        <f>H11-H12+H22+H32-H36-H46</f>
        <v>10800</v>
      </c>
      <c r="I47" s="357">
        <f t="shared" ref="I47:L47" si="21">I11-I12+I22+I32-I36-I46</f>
        <v>11174.399999999998</v>
      </c>
      <c r="J47" s="357">
        <f t="shared" si="21"/>
        <v>11264.400000000001</v>
      </c>
      <c r="K47" s="357">
        <f t="shared" si="21"/>
        <v>11854.8</v>
      </c>
      <c r="L47" s="357">
        <f t="shared" si="21"/>
        <v>12560</v>
      </c>
      <c r="M47" s="357">
        <f>M11-M12+M22+M32-M36-M46</f>
        <v>13003.000000000004</v>
      </c>
      <c r="N47" s="357">
        <f t="shared" ref="N47:R47" si="22">N11-N12+N22+N32-N36-N46</f>
        <v>13157.999999999998</v>
      </c>
      <c r="O47" s="357">
        <f t="shared" si="22"/>
        <v>13273.199999999999</v>
      </c>
      <c r="P47" s="357">
        <f t="shared" si="22"/>
        <v>12567.599999999997</v>
      </c>
      <c r="Q47" s="357">
        <f t="shared" si="22"/>
        <v>13752</v>
      </c>
      <c r="R47" s="357">
        <f t="shared" si="22"/>
        <v>13953.599999999999</v>
      </c>
      <c r="S47" s="357">
        <f t="shared" ref="S47:T47" si="23">S11-S12+S22+S32-S36-S46</f>
        <v>13085.8</v>
      </c>
      <c r="T47" s="358">
        <f t="shared" si="23"/>
        <v>14097.600000000002</v>
      </c>
      <c r="U47" s="191" t="s">
        <v>52</v>
      </c>
      <c r="W47" s="13"/>
    </row>
    <row r="48" spans="1:26" ht="15" customHeight="1" x14ac:dyDescent="0.25">
      <c r="A48" s="152" t="s">
        <v>53</v>
      </c>
      <c r="B48" s="356">
        <f t="shared" ref="B48:G48" si="24">B49+B51</f>
        <v>9388.8000000000011</v>
      </c>
      <c r="C48" s="356">
        <f t="shared" si="24"/>
        <v>9748.7999999999993</v>
      </c>
      <c r="D48" s="356">
        <f t="shared" si="24"/>
        <v>10173.6</v>
      </c>
      <c r="E48" s="356">
        <f t="shared" si="24"/>
        <v>10249.200000000001</v>
      </c>
      <c r="F48" s="356">
        <f t="shared" si="24"/>
        <v>10519.2</v>
      </c>
      <c r="G48" s="356">
        <f t="shared" si="24"/>
        <v>10692</v>
      </c>
      <c r="H48" s="356">
        <f>H49+H51</f>
        <v>10800</v>
      </c>
      <c r="I48" s="356">
        <f t="shared" ref="I48:L48" si="25">I49+I51</f>
        <v>11174.4</v>
      </c>
      <c r="J48" s="356">
        <f t="shared" si="25"/>
        <v>11264.4</v>
      </c>
      <c r="K48" s="356">
        <f t="shared" si="25"/>
        <v>11854.8</v>
      </c>
      <c r="L48" s="356">
        <f t="shared" si="25"/>
        <v>12560.4</v>
      </c>
      <c r="M48" s="356">
        <f>M49+M51</f>
        <v>13003.2</v>
      </c>
      <c r="N48" s="356">
        <f>N49+N51</f>
        <v>13158.000000000002</v>
      </c>
      <c r="O48" s="356">
        <f>O49+O51</f>
        <v>13273.2</v>
      </c>
      <c r="P48" s="356">
        <f>P49+P51</f>
        <v>12567.600000000002</v>
      </c>
      <c r="Q48" s="356">
        <f>Q49+Q51</f>
        <v>13751.600399999999</v>
      </c>
      <c r="R48" s="356">
        <f t="shared" ref="R48:T48" si="26">R49+R51</f>
        <v>13953.600000000002</v>
      </c>
      <c r="S48" s="356">
        <f t="shared" ref="S48" si="27">S49+S51</f>
        <v>13086</v>
      </c>
      <c r="T48" s="417">
        <f t="shared" si="26"/>
        <v>14097.6</v>
      </c>
      <c r="U48" s="196" t="s">
        <v>54</v>
      </c>
      <c r="W48" s="13"/>
    </row>
    <row r="49" spans="1:23" ht="24.95" customHeight="1" x14ac:dyDescent="0.25">
      <c r="A49" s="153" t="s">
        <v>55</v>
      </c>
      <c r="B49" s="141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50"/>
      <c r="U49" s="191" t="s">
        <v>56</v>
      </c>
      <c r="W49" s="12"/>
    </row>
    <row r="50" spans="1:23" ht="12" customHeight="1" x14ac:dyDescent="0.25">
      <c r="A50" s="154" t="s">
        <v>57</v>
      </c>
      <c r="B50" s="27"/>
      <c r="C50" s="27"/>
      <c r="D50" s="27"/>
      <c r="E50" s="27"/>
      <c r="F50" s="27"/>
      <c r="G50" s="27"/>
      <c r="H50" s="27"/>
      <c r="I50" s="27"/>
      <c r="J50" s="27"/>
      <c r="K50" s="27"/>
      <c r="L50" s="27"/>
      <c r="M50" s="27"/>
      <c r="N50" s="27"/>
      <c r="O50" s="27"/>
      <c r="P50" s="27"/>
      <c r="Q50" s="27"/>
      <c r="R50" s="27"/>
      <c r="S50" s="27"/>
      <c r="T50" s="8"/>
      <c r="U50" s="181" t="s">
        <v>58</v>
      </c>
      <c r="W50" s="12"/>
    </row>
    <row r="51" spans="1:23" ht="20.100000000000001" customHeight="1" x14ac:dyDescent="0.25">
      <c r="A51" s="153" t="s">
        <v>59</v>
      </c>
      <c r="B51" s="131">
        <f t="shared" ref="B51:G51" si="28">SUM(B52:B57)</f>
        <v>9388.8000000000011</v>
      </c>
      <c r="C51" s="131">
        <f t="shared" si="28"/>
        <v>9748.7999999999993</v>
      </c>
      <c r="D51" s="131">
        <f t="shared" si="28"/>
        <v>10173.6</v>
      </c>
      <c r="E51" s="131">
        <f t="shared" si="28"/>
        <v>10249.200000000001</v>
      </c>
      <c r="F51" s="131">
        <f t="shared" si="28"/>
        <v>10519.2</v>
      </c>
      <c r="G51" s="131">
        <f t="shared" si="28"/>
        <v>10692</v>
      </c>
      <c r="H51" s="131">
        <f>SUM(H52:H57)</f>
        <v>10800</v>
      </c>
      <c r="I51" s="131">
        <f t="shared" ref="I51:L51" si="29">SUM(I52:I57)</f>
        <v>11174.4</v>
      </c>
      <c r="J51" s="131">
        <f t="shared" si="29"/>
        <v>11264.4</v>
      </c>
      <c r="K51" s="131">
        <f t="shared" si="29"/>
        <v>11854.8</v>
      </c>
      <c r="L51" s="131">
        <f t="shared" si="29"/>
        <v>12560.4</v>
      </c>
      <c r="M51" s="131">
        <f>SUM(M52:M57)</f>
        <v>13003.2</v>
      </c>
      <c r="N51" s="131">
        <f>SUM(N52:N57)</f>
        <v>13158.000000000002</v>
      </c>
      <c r="O51" s="131">
        <f>SUM(O52:O57)</f>
        <v>13273.2</v>
      </c>
      <c r="P51" s="131">
        <f>SUM(P52:P57)</f>
        <v>12567.600000000002</v>
      </c>
      <c r="Q51" s="131">
        <f>SUM(Q52:Q57)</f>
        <v>13751.600399999999</v>
      </c>
      <c r="R51" s="131">
        <f t="shared" ref="R51:T51" si="30">SUM(R52:R57)</f>
        <v>13953.600000000002</v>
      </c>
      <c r="S51" s="131">
        <f t="shared" ref="S51" si="31">SUM(S52:S57)</f>
        <v>13086</v>
      </c>
      <c r="T51" s="149">
        <f t="shared" si="30"/>
        <v>14097.6</v>
      </c>
      <c r="U51" s="191" t="s">
        <v>60</v>
      </c>
      <c r="W51" s="13"/>
    </row>
    <row r="52" spans="1:23" ht="12" customHeight="1" x14ac:dyDescent="0.25">
      <c r="A52" s="110" t="s">
        <v>61</v>
      </c>
      <c r="B52" s="363">
        <v>1735.2</v>
      </c>
      <c r="C52" s="363">
        <v>1926</v>
      </c>
      <c r="D52" s="363">
        <v>1893.6000000000001</v>
      </c>
      <c r="E52" s="363">
        <v>1825.2</v>
      </c>
      <c r="F52" s="363">
        <v>1782</v>
      </c>
      <c r="G52" s="363">
        <v>1875.6000000000001</v>
      </c>
      <c r="H52" s="363">
        <v>1915.2</v>
      </c>
      <c r="I52" s="363">
        <v>2149.2000000000003</v>
      </c>
      <c r="J52" s="363">
        <v>2214</v>
      </c>
      <c r="K52" s="363">
        <v>2311.2000000000003</v>
      </c>
      <c r="L52" s="363">
        <v>2952</v>
      </c>
      <c r="M52" s="363">
        <v>3326.4</v>
      </c>
      <c r="N52" s="363">
        <v>3362.4000000000005</v>
      </c>
      <c r="O52" s="363">
        <v>3538.7999999999997</v>
      </c>
      <c r="P52" s="363">
        <v>2894.4</v>
      </c>
      <c r="Q52" s="363">
        <v>3657.2004000000002</v>
      </c>
      <c r="R52" s="363">
        <v>3621.6</v>
      </c>
      <c r="S52" s="363">
        <v>2887.2000000000003</v>
      </c>
      <c r="T52" s="364">
        <v>3506.4</v>
      </c>
      <c r="U52" s="111" t="s">
        <v>62</v>
      </c>
      <c r="W52" s="13"/>
    </row>
    <row r="53" spans="1:23" ht="12" customHeight="1" x14ac:dyDescent="0.25">
      <c r="A53" s="73" t="s">
        <v>63</v>
      </c>
      <c r="B53" s="27">
        <v>68.400000000000006</v>
      </c>
      <c r="C53" s="27">
        <v>82.8</v>
      </c>
      <c r="D53" s="27">
        <v>86.4</v>
      </c>
      <c r="E53" s="27">
        <v>93.600000000000009</v>
      </c>
      <c r="F53" s="27">
        <v>93.600000000000009</v>
      </c>
      <c r="G53" s="27">
        <v>100.8</v>
      </c>
      <c r="H53" s="27">
        <v>108</v>
      </c>
      <c r="I53" s="27">
        <v>115.2</v>
      </c>
      <c r="J53" s="27">
        <v>118.8</v>
      </c>
      <c r="K53" s="27">
        <v>122.4</v>
      </c>
      <c r="L53" s="27">
        <v>122.4</v>
      </c>
      <c r="M53" s="27">
        <v>129.6</v>
      </c>
      <c r="N53" s="27">
        <v>108</v>
      </c>
      <c r="O53" s="27">
        <v>100.8</v>
      </c>
      <c r="P53" s="27">
        <v>104.4</v>
      </c>
      <c r="Q53" s="27">
        <v>111.60000000000001</v>
      </c>
      <c r="R53" s="27">
        <v>118.8</v>
      </c>
      <c r="S53" s="27">
        <v>115.2</v>
      </c>
      <c r="T53" s="8">
        <v>126</v>
      </c>
      <c r="U53" s="75" t="s">
        <v>64</v>
      </c>
      <c r="W53" s="13"/>
    </row>
    <row r="54" spans="1:23" ht="12" customHeight="1" x14ac:dyDescent="0.25">
      <c r="A54" s="73" t="s">
        <v>65</v>
      </c>
      <c r="B54" s="27">
        <v>82.8</v>
      </c>
      <c r="C54" s="27">
        <v>79.2</v>
      </c>
      <c r="D54" s="27">
        <v>86.4</v>
      </c>
      <c r="E54" s="27">
        <v>72</v>
      </c>
      <c r="F54" s="27">
        <v>82.8</v>
      </c>
      <c r="G54" s="27">
        <v>82.8</v>
      </c>
      <c r="H54" s="27">
        <v>82.8</v>
      </c>
      <c r="I54" s="27">
        <v>82.8</v>
      </c>
      <c r="J54" s="27">
        <v>72</v>
      </c>
      <c r="K54" s="27">
        <v>75.600000000000009</v>
      </c>
      <c r="L54" s="27">
        <v>68</v>
      </c>
      <c r="M54" s="27">
        <v>68.400000000000006</v>
      </c>
      <c r="N54" s="27">
        <v>72</v>
      </c>
      <c r="O54" s="27">
        <v>68.400000000000006</v>
      </c>
      <c r="P54" s="27">
        <v>54</v>
      </c>
      <c r="Q54" s="27">
        <v>75.600000000000009</v>
      </c>
      <c r="R54" s="27">
        <v>90</v>
      </c>
      <c r="S54" s="27">
        <v>86.4</v>
      </c>
      <c r="T54" s="8">
        <v>79.2</v>
      </c>
      <c r="U54" s="75" t="s">
        <v>66</v>
      </c>
      <c r="W54" s="13"/>
    </row>
    <row r="55" spans="1:23" ht="12" customHeight="1" x14ac:dyDescent="0.25">
      <c r="A55" s="73" t="s">
        <v>67</v>
      </c>
      <c r="B55" s="27">
        <v>5403.6</v>
      </c>
      <c r="C55" s="27">
        <v>5623.2</v>
      </c>
      <c r="D55" s="27">
        <v>5752.8</v>
      </c>
      <c r="E55" s="27">
        <v>5986.8</v>
      </c>
      <c r="F55" s="27">
        <v>6066</v>
      </c>
      <c r="G55" s="27">
        <v>6033.6</v>
      </c>
      <c r="H55" s="27">
        <v>6058.8</v>
      </c>
      <c r="I55" s="27">
        <v>6152.4000000000005</v>
      </c>
      <c r="J55" s="27">
        <v>6109.2</v>
      </c>
      <c r="K55" s="27">
        <v>6282</v>
      </c>
      <c r="L55" s="27">
        <v>6311</v>
      </c>
      <c r="M55" s="27">
        <v>6364.8</v>
      </c>
      <c r="N55" s="27">
        <v>6310.8</v>
      </c>
      <c r="O55" s="27">
        <v>6379.2</v>
      </c>
      <c r="P55" s="27">
        <v>6404.4000000000005</v>
      </c>
      <c r="Q55" s="27">
        <v>6613.2</v>
      </c>
      <c r="R55" s="27">
        <v>6638.4000000000005</v>
      </c>
      <c r="S55" s="27">
        <v>6526.8</v>
      </c>
      <c r="T55" s="8">
        <v>6811.2</v>
      </c>
      <c r="U55" s="75" t="s">
        <v>68</v>
      </c>
      <c r="W55" s="13"/>
    </row>
    <row r="56" spans="1:23" ht="12" customHeight="1" x14ac:dyDescent="0.25">
      <c r="A56" s="73" t="s">
        <v>69</v>
      </c>
      <c r="B56" s="27">
        <v>57.6</v>
      </c>
      <c r="C56" s="27">
        <v>72</v>
      </c>
      <c r="D56" s="27">
        <v>25.2</v>
      </c>
      <c r="E56" s="27">
        <v>36</v>
      </c>
      <c r="F56" s="27">
        <v>64.8</v>
      </c>
      <c r="G56" s="27">
        <v>104.4</v>
      </c>
      <c r="H56" s="27">
        <v>97.2</v>
      </c>
      <c r="I56" s="27">
        <v>100.8</v>
      </c>
      <c r="J56" s="27">
        <v>122.4</v>
      </c>
      <c r="K56" s="27">
        <v>136.80000000000001</v>
      </c>
      <c r="L56" s="27">
        <v>133</v>
      </c>
      <c r="M56" s="27">
        <v>133.20000000000002</v>
      </c>
      <c r="N56" s="27">
        <v>147.6</v>
      </c>
      <c r="O56" s="27">
        <v>140.4</v>
      </c>
      <c r="P56" s="27">
        <v>133.20000000000002</v>
      </c>
      <c r="Q56" s="27">
        <v>144</v>
      </c>
      <c r="R56" s="27">
        <v>144</v>
      </c>
      <c r="S56" s="27">
        <v>144</v>
      </c>
      <c r="T56" s="8">
        <v>133.20000000000002</v>
      </c>
      <c r="U56" s="75" t="s">
        <v>70</v>
      </c>
      <c r="W56" s="13"/>
    </row>
    <row r="57" spans="1:23" ht="12" customHeight="1" x14ac:dyDescent="0.25">
      <c r="A57" s="73" t="s">
        <v>30</v>
      </c>
      <c r="B57" s="27">
        <v>2041.2</v>
      </c>
      <c r="C57" s="27">
        <v>1965.6000000000001</v>
      </c>
      <c r="D57" s="27">
        <v>2329.2000000000003</v>
      </c>
      <c r="E57" s="27">
        <v>2235.6</v>
      </c>
      <c r="F57" s="27">
        <v>2430</v>
      </c>
      <c r="G57" s="27">
        <v>2494.8000000000002</v>
      </c>
      <c r="H57" s="27">
        <v>2538</v>
      </c>
      <c r="I57" s="27">
        <v>2574</v>
      </c>
      <c r="J57" s="27">
        <v>2628</v>
      </c>
      <c r="K57" s="27">
        <v>2926.8</v>
      </c>
      <c r="L57" s="27">
        <v>2974</v>
      </c>
      <c r="M57" s="27">
        <v>2980.8</v>
      </c>
      <c r="N57" s="27">
        <v>3157.2000000000003</v>
      </c>
      <c r="O57" s="27">
        <v>3045.6</v>
      </c>
      <c r="P57" s="27">
        <v>2977.2000000000003</v>
      </c>
      <c r="Q57" s="27">
        <v>3150</v>
      </c>
      <c r="R57" s="27">
        <v>3340.8</v>
      </c>
      <c r="S57" s="27">
        <v>3326.4</v>
      </c>
      <c r="T57" s="8">
        <v>3441.6</v>
      </c>
      <c r="U57" s="75" t="s">
        <v>31</v>
      </c>
      <c r="W57" s="13"/>
    </row>
    <row r="58" spans="1:23" x14ac:dyDescent="0.25">
      <c r="A58" s="152" t="s">
        <v>71</v>
      </c>
      <c r="B58" s="131">
        <f t="shared" ref="B58:G58" si="32">B47-B48</f>
        <v>0</v>
      </c>
      <c r="C58" s="131">
        <f t="shared" si="32"/>
        <v>0</v>
      </c>
      <c r="D58" s="131">
        <f t="shared" si="32"/>
        <v>0</v>
      </c>
      <c r="E58" s="131">
        <f t="shared" si="32"/>
        <v>0</v>
      </c>
      <c r="F58" s="131">
        <f t="shared" si="32"/>
        <v>0</v>
      </c>
      <c r="G58" s="131">
        <f t="shared" si="32"/>
        <v>0.40000000000145519</v>
      </c>
      <c r="H58" s="131">
        <f>H47-H48</f>
        <v>0</v>
      </c>
      <c r="I58" s="131">
        <f t="shared" ref="I58:L58" si="33">I47-I48</f>
        <v>0</v>
      </c>
      <c r="J58" s="131">
        <f t="shared" si="33"/>
        <v>0</v>
      </c>
      <c r="K58" s="131">
        <f t="shared" si="33"/>
        <v>0</v>
      </c>
      <c r="L58" s="131">
        <f t="shared" si="33"/>
        <v>-0.3999999999996362</v>
      </c>
      <c r="M58" s="131">
        <f>M47-M48</f>
        <v>-0.19999999999708962</v>
      </c>
      <c r="N58" s="131">
        <f>N47-N48</f>
        <v>0</v>
      </c>
      <c r="O58" s="131">
        <f>O47-O48</f>
        <v>0</v>
      </c>
      <c r="P58" s="131">
        <f>P47-P48</f>
        <v>0</v>
      </c>
      <c r="Q58" s="131">
        <f>Q47-Q48</f>
        <v>0.39960000000064611</v>
      </c>
      <c r="R58" s="131">
        <f t="shared" ref="R58:T58" si="34">R47-R48</f>
        <v>0</v>
      </c>
      <c r="S58" s="131">
        <f t="shared" ref="S58" si="35">S47-S48</f>
        <v>-0.2000000000007276</v>
      </c>
      <c r="T58" s="149">
        <f t="shared" si="34"/>
        <v>0</v>
      </c>
      <c r="U58" s="196" t="s">
        <v>72</v>
      </c>
      <c r="W58" s="12"/>
    </row>
  </sheetData>
  <mergeCells count="3">
    <mergeCell ref="A2:U2"/>
    <mergeCell ref="A1:U1"/>
    <mergeCell ref="B4:T4"/>
  </mergeCells>
  <pageMargins left="0.23622047244094491" right="0.23622047244094491" top="0.51181102362204722" bottom="0.19685039370078741" header="0.27559055118110237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58"/>
  <sheetViews>
    <sheetView zoomScale="120" zoomScaleNormal="120" workbookViewId="0">
      <selection activeCell="A18" sqref="A18"/>
    </sheetView>
  </sheetViews>
  <sheetFormatPr defaultRowHeight="15" x14ac:dyDescent="0.25"/>
  <cols>
    <col min="1" max="1" width="25.7109375" customWidth="1"/>
    <col min="2" max="18" width="8.7109375" customWidth="1"/>
    <col min="19" max="19" width="25.7109375" customWidth="1"/>
  </cols>
  <sheetData>
    <row r="1" spans="1:21" ht="14.25" customHeight="1" x14ac:dyDescent="0.25">
      <c r="A1" s="441" t="s">
        <v>306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</row>
    <row r="2" spans="1:21" ht="12.95" customHeight="1" x14ac:dyDescent="0.25">
      <c r="A2" s="441" t="s">
        <v>307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</row>
    <row r="3" spans="1:21" ht="12.95" customHeight="1" x14ac:dyDescent="0.25">
      <c r="A3" s="1" t="s">
        <v>268</v>
      </c>
      <c r="B3" s="1"/>
      <c r="C3" s="1"/>
      <c r="D3" s="1"/>
      <c r="E3" s="1"/>
      <c r="F3" s="1"/>
      <c r="G3" s="1"/>
      <c r="H3" s="1"/>
      <c r="I3" s="1"/>
      <c r="J3" s="1"/>
      <c r="K3" s="1"/>
      <c r="L3" s="2"/>
      <c r="M3" s="3"/>
      <c r="N3" s="4"/>
      <c r="O3" s="4"/>
      <c r="P3" s="4"/>
      <c r="Q3" s="4"/>
      <c r="R3" s="4"/>
      <c r="S3" s="326" t="s">
        <v>0</v>
      </c>
    </row>
    <row r="4" spans="1:21" ht="51.75" customHeight="1" x14ac:dyDescent="0.25">
      <c r="A4" s="367"/>
      <c r="B4" s="451" t="s">
        <v>289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4"/>
      <c r="P4" s="454"/>
      <c r="Q4" s="454"/>
      <c r="R4" s="455"/>
      <c r="S4" s="368"/>
    </row>
    <row r="5" spans="1:21" ht="21" customHeight="1" x14ac:dyDescent="0.25">
      <c r="A5" s="369"/>
      <c r="B5" s="409">
        <v>2008</v>
      </c>
      <c r="C5" s="409">
        <v>2009</v>
      </c>
      <c r="D5" s="409">
        <v>2010</v>
      </c>
      <c r="E5" s="410">
        <v>2011</v>
      </c>
      <c r="F5" s="409">
        <v>2012</v>
      </c>
      <c r="G5" s="409">
        <v>2013</v>
      </c>
      <c r="H5" s="409">
        <v>2014</v>
      </c>
      <c r="I5" s="409">
        <v>2015</v>
      </c>
      <c r="J5" s="410">
        <v>2016</v>
      </c>
      <c r="K5" s="409">
        <v>2017</v>
      </c>
      <c r="L5" s="409">
        <v>2018</v>
      </c>
      <c r="M5" s="409">
        <v>2019</v>
      </c>
      <c r="N5" s="409">
        <v>2020</v>
      </c>
      <c r="O5" s="409">
        <v>2021</v>
      </c>
      <c r="P5" s="409">
        <v>2022</v>
      </c>
      <c r="Q5" s="409">
        <v>2023</v>
      </c>
      <c r="R5" s="409">
        <v>2024</v>
      </c>
      <c r="S5" s="370"/>
    </row>
    <row r="6" spans="1:21" ht="12" customHeight="1" x14ac:dyDescent="0.25">
      <c r="A6" s="344" t="s">
        <v>1</v>
      </c>
      <c r="B6" s="276"/>
      <c r="C6" s="343"/>
      <c r="D6" s="343"/>
      <c r="E6" s="343"/>
      <c r="F6" s="342"/>
      <c r="G6" s="325"/>
      <c r="H6" s="325"/>
      <c r="I6" s="342"/>
      <c r="J6" s="343"/>
      <c r="K6" s="342"/>
      <c r="L6" s="325"/>
      <c r="M6" s="325"/>
      <c r="N6" s="325"/>
      <c r="O6" s="325"/>
      <c r="P6" s="343"/>
      <c r="Q6" s="343"/>
      <c r="R6" s="341"/>
      <c r="S6" s="107" t="s">
        <v>2</v>
      </c>
      <c r="U6" s="14"/>
    </row>
    <row r="7" spans="1:21" ht="12" customHeight="1" x14ac:dyDescent="0.25">
      <c r="A7" s="344" t="s">
        <v>3</v>
      </c>
      <c r="B7" s="352"/>
      <c r="C7" s="117"/>
      <c r="D7" s="117"/>
      <c r="E7" s="117"/>
      <c r="F7" s="327"/>
      <c r="G7" s="117"/>
      <c r="H7" s="117"/>
      <c r="I7" s="327"/>
      <c r="J7" s="117"/>
      <c r="K7" s="327"/>
      <c r="L7" s="117"/>
      <c r="M7" s="117"/>
      <c r="N7" s="117"/>
      <c r="O7" s="117"/>
      <c r="P7" s="117"/>
      <c r="Q7" s="117"/>
      <c r="R7" s="322"/>
      <c r="S7" s="106" t="s">
        <v>4</v>
      </c>
      <c r="U7" s="14"/>
    </row>
    <row r="8" spans="1:21" ht="12" customHeight="1" x14ac:dyDescent="0.25">
      <c r="A8" s="344" t="s">
        <v>5</v>
      </c>
      <c r="B8" s="353"/>
      <c r="C8" s="118"/>
      <c r="D8" s="118"/>
      <c r="E8" s="118"/>
      <c r="F8" s="327"/>
      <c r="G8" s="118"/>
      <c r="H8" s="118"/>
      <c r="I8" s="327"/>
      <c r="J8" s="118"/>
      <c r="K8" s="327"/>
      <c r="L8" s="118"/>
      <c r="M8" s="118"/>
      <c r="N8" s="118"/>
      <c r="O8" s="118"/>
      <c r="P8" s="118"/>
      <c r="Q8" s="118"/>
      <c r="R8" s="418"/>
      <c r="S8" s="106" t="s">
        <v>6</v>
      </c>
      <c r="U8" s="14"/>
    </row>
    <row r="9" spans="1:21" ht="12" customHeight="1" x14ac:dyDescent="0.25">
      <c r="A9" s="344" t="s">
        <v>7</v>
      </c>
      <c r="B9" s="352"/>
      <c r="C9" s="117"/>
      <c r="D9" s="117"/>
      <c r="E9" s="117"/>
      <c r="F9" s="144"/>
      <c r="G9" s="117"/>
      <c r="H9" s="117"/>
      <c r="I9" s="144"/>
      <c r="J9" s="117"/>
      <c r="K9" s="144"/>
      <c r="L9" s="117"/>
      <c r="M9" s="117"/>
      <c r="N9" s="117"/>
      <c r="O9" s="117"/>
      <c r="P9" s="117"/>
      <c r="Q9" s="117"/>
      <c r="R9" s="322"/>
      <c r="S9" s="107" t="s">
        <v>8</v>
      </c>
      <c r="U9" s="14"/>
    </row>
    <row r="10" spans="1:21" ht="12" customHeight="1" x14ac:dyDescent="0.25">
      <c r="A10" s="344" t="s">
        <v>9</v>
      </c>
      <c r="B10" s="352"/>
      <c r="C10" s="117"/>
      <c r="D10" s="117"/>
      <c r="E10" s="117"/>
      <c r="F10" s="144"/>
      <c r="G10" s="117"/>
      <c r="H10" s="117"/>
      <c r="I10" s="144"/>
      <c r="J10" s="117"/>
      <c r="K10" s="144"/>
      <c r="L10" s="117"/>
      <c r="M10" s="117"/>
      <c r="N10" s="117"/>
      <c r="O10" s="117"/>
      <c r="P10" s="117"/>
      <c r="Q10" s="117"/>
      <c r="R10" s="322"/>
      <c r="S10" s="107" t="s">
        <v>10</v>
      </c>
      <c r="U10" s="14"/>
    </row>
    <row r="11" spans="1:21" ht="15" customHeight="1" x14ac:dyDescent="0.25">
      <c r="A11" s="345" t="s">
        <v>11</v>
      </c>
      <c r="B11" s="183">
        <f t="shared" ref="B11:E11" si="0">B6+B7-B8+B9-B10</f>
        <v>0</v>
      </c>
      <c r="C11" s="126">
        <f t="shared" si="0"/>
        <v>0</v>
      </c>
      <c r="D11" s="126">
        <f t="shared" si="0"/>
        <v>0</v>
      </c>
      <c r="E11" s="126">
        <f t="shared" si="0"/>
        <v>0</v>
      </c>
      <c r="F11" s="126">
        <f>F6+F7-F8+F9-F10</f>
        <v>0</v>
      </c>
      <c r="G11" s="126">
        <f t="shared" ref="G11:H11" si="1">G6+G7-G8+G9-G10</f>
        <v>0</v>
      </c>
      <c r="H11" s="126">
        <f t="shared" si="1"/>
        <v>0</v>
      </c>
      <c r="I11" s="126">
        <f>I6+I7-I8+I9-I10</f>
        <v>0</v>
      </c>
      <c r="J11" s="126">
        <f>J6+J7-J8+J9-J10</f>
        <v>0</v>
      </c>
      <c r="K11" s="126">
        <f>K6+K7-K8+K9-K10</f>
        <v>0</v>
      </c>
      <c r="L11" s="126">
        <f t="shared" ref="L11:R11" si="2">L6+L7-L8+L9-L10</f>
        <v>0</v>
      </c>
      <c r="M11" s="126">
        <f t="shared" si="2"/>
        <v>0</v>
      </c>
      <c r="N11" s="126">
        <f t="shared" si="2"/>
        <v>0</v>
      </c>
      <c r="O11" s="126">
        <f t="shared" si="2"/>
        <v>0</v>
      </c>
      <c r="P11" s="126">
        <f t="shared" ref="P11:Q11" si="3">P6+P7-P8+P9-P10</f>
        <v>0</v>
      </c>
      <c r="Q11" s="126">
        <f t="shared" si="3"/>
        <v>0</v>
      </c>
      <c r="R11" s="184">
        <f t="shared" si="2"/>
        <v>0</v>
      </c>
      <c r="S11" s="185" t="s">
        <v>12</v>
      </c>
      <c r="U11" s="14"/>
    </row>
    <row r="12" spans="1:21" ht="15" customHeight="1" x14ac:dyDescent="0.25">
      <c r="A12" s="345" t="s">
        <v>13</v>
      </c>
      <c r="B12" s="186">
        <f t="shared" ref="B12:E12" si="4">SUM(B13:B21)</f>
        <v>0</v>
      </c>
      <c r="C12" s="129">
        <f t="shared" si="4"/>
        <v>0</v>
      </c>
      <c r="D12" s="129">
        <f t="shared" si="4"/>
        <v>0</v>
      </c>
      <c r="E12" s="129">
        <f t="shared" si="4"/>
        <v>0</v>
      </c>
      <c r="F12" s="129">
        <f>SUM(F13:F21)</f>
        <v>0</v>
      </c>
      <c r="G12" s="129">
        <f t="shared" ref="G12:H12" si="5">SUM(G13:G21)</f>
        <v>0</v>
      </c>
      <c r="H12" s="129">
        <f t="shared" si="5"/>
        <v>0</v>
      </c>
      <c r="I12" s="129">
        <f>SUM(I13:I21)</f>
        <v>0</v>
      </c>
      <c r="J12" s="129">
        <f>SUM(J13:J21)</f>
        <v>0</v>
      </c>
      <c r="K12" s="129">
        <f>SUM(K13:K21)</f>
        <v>0</v>
      </c>
      <c r="L12" s="129">
        <f t="shared" ref="L12:R12" si="6">SUM(L13:L21)</f>
        <v>0</v>
      </c>
      <c r="M12" s="129">
        <f t="shared" si="6"/>
        <v>0</v>
      </c>
      <c r="N12" s="129">
        <f t="shared" si="6"/>
        <v>0</v>
      </c>
      <c r="O12" s="129">
        <f t="shared" si="6"/>
        <v>0</v>
      </c>
      <c r="P12" s="129">
        <f t="shared" ref="P12:Q12" si="7">SUM(P13:P21)</f>
        <v>0</v>
      </c>
      <c r="Q12" s="129">
        <f t="shared" si="7"/>
        <v>0</v>
      </c>
      <c r="R12" s="187">
        <f t="shared" si="6"/>
        <v>0</v>
      </c>
      <c r="S12" s="185" t="s">
        <v>14</v>
      </c>
      <c r="U12" s="14"/>
    </row>
    <row r="13" spans="1:21" ht="12" customHeight="1" x14ac:dyDescent="0.25">
      <c r="A13" s="5" t="s">
        <v>15</v>
      </c>
      <c r="B13" s="317"/>
      <c r="C13" s="119"/>
      <c r="D13" s="119"/>
      <c r="E13" s="119"/>
      <c r="F13" s="144"/>
      <c r="G13" s="119"/>
      <c r="H13" s="119"/>
      <c r="I13" s="144"/>
      <c r="J13" s="119"/>
      <c r="K13" s="144"/>
      <c r="L13" s="119"/>
      <c r="M13" s="119"/>
      <c r="N13" s="119"/>
      <c r="O13" s="119"/>
      <c r="P13" s="119"/>
      <c r="Q13" s="119"/>
      <c r="R13" s="419"/>
      <c r="S13" s="111" t="s">
        <v>16</v>
      </c>
      <c r="U13" s="14"/>
    </row>
    <row r="14" spans="1:21" ht="12" customHeight="1" x14ac:dyDescent="0.25">
      <c r="A14" s="346" t="s">
        <v>78</v>
      </c>
      <c r="B14" s="354"/>
      <c r="C14" s="120"/>
      <c r="D14" s="120"/>
      <c r="E14" s="120"/>
      <c r="F14" s="144"/>
      <c r="G14" s="120"/>
      <c r="H14" s="120"/>
      <c r="I14" s="144"/>
      <c r="J14" s="120"/>
      <c r="K14" s="144"/>
      <c r="L14" s="120"/>
      <c r="M14" s="120"/>
      <c r="N14" s="120"/>
      <c r="O14" s="120"/>
      <c r="P14" s="120"/>
      <c r="Q14" s="120"/>
      <c r="R14" s="314"/>
      <c r="S14" s="109" t="s">
        <v>17</v>
      </c>
      <c r="U14" s="14"/>
    </row>
    <row r="15" spans="1:21" ht="12" customHeight="1" x14ac:dyDescent="0.25">
      <c r="A15" s="5" t="s">
        <v>18</v>
      </c>
      <c r="B15" s="317"/>
      <c r="C15" s="119"/>
      <c r="D15" s="119"/>
      <c r="E15" s="119"/>
      <c r="F15" s="144"/>
      <c r="G15" s="119"/>
      <c r="H15" s="119"/>
      <c r="I15" s="144"/>
      <c r="J15" s="119"/>
      <c r="K15" s="144"/>
      <c r="L15" s="119"/>
      <c r="M15" s="119"/>
      <c r="N15" s="119"/>
      <c r="O15" s="119"/>
      <c r="P15" s="119"/>
      <c r="Q15" s="119"/>
      <c r="R15" s="419"/>
      <c r="S15" s="111" t="s">
        <v>19</v>
      </c>
      <c r="U15" s="14"/>
    </row>
    <row r="16" spans="1:21" ht="12" customHeight="1" x14ac:dyDescent="0.25">
      <c r="A16" s="5" t="s">
        <v>20</v>
      </c>
      <c r="B16" s="317"/>
      <c r="C16" s="119"/>
      <c r="D16" s="119"/>
      <c r="E16" s="119"/>
      <c r="F16" s="144"/>
      <c r="G16" s="119"/>
      <c r="H16" s="119"/>
      <c r="I16" s="144"/>
      <c r="J16" s="119"/>
      <c r="K16" s="144"/>
      <c r="L16" s="119"/>
      <c r="M16" s="119"/>
      <c r="N16" s="119"/>
      <c r="O16" s="119"/>
      <c r="P16" s="119"/>
      <c r="Q16" s="119"/>
      <c r="R16" s="419"/>
      <c r="S16" s="111" t="s">
        <v>21</v>
      </c>
      <c r="U16" s="14"/>
    </row>
    <row r="17" spans="1:21" ht="12" customHeight="1" x14ac:dyDescent="0.25">
      <c r="A17" s="5" t="s">
        <v>22</v>
      </c>
      <c r="B17" s="354"/>
      <c r="C17" s="120"/>
      <c r="D17" s="120"/>
      <c r="E17" s="120"/>
      <c r="F17" s="144"/>
      <c r="G17" s="120"/>
      <c r="H17" s="120"/>
      <c r="I17" s="144"/>
      <c r="J17" s="120"/>
      <c r="K17" s="144"/>
      <c r="L17" s="120"/>
      <c r="M17" s="120"/>
      <c r="N17" s="120"/>
      <c r="O17" s="120"/>
      <c r="P17" s="120"/>
      <c r="Q17" s="120"/>
      <c r="R17" s="314"/>
      <c r="S17" s="111" t="s">
        <v>23</v>
      </c>
      <c r="U17" s="14"/>
    </row>
    <row r="18" spans="1:21" ht="12" customHeight="1" x14ac:dyDescent="0.25">
      <c r="A18" s="5" t="s">
        <v>24</v>
      </c>
      <c r="B18" s="354"/>
      <c r="C18" s="120"/>
      <c r="D18" s="120"/>
      <c r="E18" s="120"/>
      <c r="F18" s="144"/>
      <c r="G18" s="120"/>
      <c r="H18" s="120"/>
      <c r="I18" s="144"/>
      <c r="J18" s="120"/>
      <c r="K18" s="144"/>
      <c r="L18" s="120"/>
      <c r="M18" s="120"/>
      <c r="N18" s="120"/>
      <c r="O18" s="120"/>
      <c r="P18" s="120"/>
      <c r="Q18" s="120"/>
      <c r="R18" s="314"/>
      <c r="S18" s="111" t="s">
        <v>25</v>
      </c>
      <c r="U18" s="14"/>
    </row>
    <row r="19" spans="1:21" ht="12" customHeight="1" x14ac:dyDescent="0.25">
      <c r="A19" s="5" t="s">
        <v>26</v>
      </c>
      <c r="B19" s="354"/>
      <c r="C19" s="120"/>
      <c r="D19" s="120"/>
      <c r="E19" s="120"/>
      <c r="F19" s="144"/>
      <c r="G19" s="120"/>
      <c r="H19" s="120"/>
      <c r="I19" s="144"/>
      <c r="J19" s="120"/>
      <c r="K19" s="144"/>
      <c r="L19" s="120"/>
      <c r="M19" s="120"/>
      <c r="N19" s="120"/>
      <c r="O19" s="120"/>
      <c r="P19" s="120"/>
      <c r="Q19" s="120"/>
      <c r="R19" s="314"/>
      <c r="S19" s="111" t="s">
        <v>27</v>
      </c>
      <c r="U19" s="14"/>
    </row>
    <row r="20" spans="1:21" ht="12" customHeight="1" x14ac:dyDescent="0.25">
      <c r="A20" s="5" t="s">
        <v>28</v>
      </c>
      <c r="B20" s="354"/>
      <c r="C20" s="120"/>
      <c r="D20" s="120"/>
      <c r="E20" s="120"/>
      <c r="F20" s="144"/>
      <c r="G20" s="120"/>
      <c r="H20" s="120"/>
      <c r="I20" s="144"/>
      <c r="J20" s="120"/>
      <c r="K20" s="144"/>
      <c r="L20" s="120"/>
      <c r="M20" s="120"/>
      <c r="N20" s="120"/>
      <c r="O20" s="120"/>
      <c r="P20" s="120"/>
      <c r="Q20" s="120"/>
      <c r="R20" s="314"/>
      <c r="S20" s="111" t="s">
        <v>29</v>
      </c>
      <c r="U20" s="14"/>
    </row>
    <row r="21" spans="1:21" ht="12" customHeight="1" x14ac:dyDescent="0.25">
      <c r="A21" s="5" t="s">
        <v>75</v>
      </c>
      <c r="B21" s="354"/>
      <c r="C21" s="120"/>
      <c r="D21" s="120"/>
      <c r="E21" s="120"/>
      <c r="F21" s="144"/>
      <c r="G21" s="120"/>
      <c r="H21" s="120"/>
      <c r="I21" s="144"/>
      <c r="J21" s="120"/>
      <c r="K21" s="144"/>
      <c r="L21" s="120"/>
      <c r="M21" s="120"/>
      <c r="N21" s="120"/>
      <c r="O21" s="120"/>
      <c r="P21" s="120"/>
      <c r="Q21" s="120"/>
      <c r="R21" s="314"/>
      <c r="S21" s="111" t="s">
        <v>76</v>
      </c>
      <c r="U21" s="14"/>
    </row>
    <row r="22" spans="1:21" ht="20.25" customHeight="1" x14ac:dyDescent="0.25">
      <c r="A22" s="345" t="s">
        <v>32</v>
      </c>
      <c r="B22" s="188">
        <f t="shared" ref="B22:E22" si="8">SUM(B23:B31)</f>
        <v>1480</v>
      </c>
      <c r="C22" s="131">
        <f t="shared" si="8"/>
        <v>1547</v>
      </c>
      <c r="D22" s="131">
        <f t="shared" si="8"/>
        <v>1680</v>
      </c>
      <c r="E22" s="131">
        <f t="shared" si="8"/>
        <v>1737</v>
      </c>
      <c r="F22" s="131">
        <f>SUM(F23:F31)</f>
        <v>1806</v>
      </c>
      <c r="G22" s="131">
        <f t="shared" ref="G22:H22" si="9">SUM(G23:G31)</f>
        <v>1697</v>
      </c>
      <c r="H22" s="131">
        <f t="shared" si="9"/>
        <v>1378</v>
      </c>
      <c r="I22" s="131">
        <f>SUM(I23:I31)</f>
        <v>1488</v>
      </c>
      <c r="J22" s="131">
        <f>SUM(J23:J31)</f>
        <v>1521</v>
      </c>
      <c r="K22" s="131">
        <f>SUM(K23:K31)</f>
        <v>1499</v>
      </c>
      <c r="L22" s="131">
        <f t="shared" ref="L22:R22" si="10">SUM(L23:L31)</f>
        <v>1649</v>
      </c>
      <c r="M22" s="131">
        <f t="shared" si="10"/>
        <v>1517</v>
      </c>
      <c r="N22" s="131">
        <f t="shared" si="10"/>
        <v>1552</v>
      </c>
      <c r="O22" s="131">
        <f t="shared" si="10"/>
        <v>1674</v>
      </c>
      <c r="P22" s="131">
        <f t="shared" ref="P22:Q22" si="11">SUM(P23:P31)</f>
        <v>1496</v>
      </c>
      <c r="Q22" s="131">
        <f t="shared" si="11"/>
        <v>1398</v>
      </c>
      <c r="R22" s="149">
        <f t="shared" si="10"/>
        <v>1369</v>
      </c>
      <c r="S22" s="185" t="s">
        <v>33</v>
      </c>
      <c r="U22" s="15"/>
    </row>
    <row r="23" spans="1:21" ht="12" customHeight="1" x14ac:dyDescent="0.25">
      <c r="A23" s="5" t="s">
        <v>15</v>
      </c>
      <c r="B23" s="354">
        <v>81</v>
      </c>
      <c r="C23" s="120">
        <v>84</v>
      </c>
      <c r="D23" s="120">
        <v>87</v>
      </c>
      <c r="E23" s="120">
        <v>92</v>
      </c>
      <c r="F23" s="144">
        <v>90</v>
      </c>
      <c r="G23" s="120">
        <v>79</v>
      </c>
      <c r="H23" s="120">
        <v>84</v>
      </c>
      <c r="I23" s="144">
        <v>96</v>
      </c>
      <c r="J23" s="120">
        <v>93</v>
      </c>
      <c r="K23" s="144">
        <v>95</v>
      </c>
      <c r="L23" s="120">
        <v>85</v>
      </c>
      <c r="M23" s="120">
        <v>85</v>
      </c>
      <c r="N23" s="120">
        <v>87</v>
      </c>
      <c r="O23" s="120">
        <v>90</v>
      </c>
      <c r="P23" s="120">
        <v>79</v>
      </c>
      <c r="Q23" s="120">
        <v>84</v>
      </c>
      <c r="R23" s="314">
        <v>71</v>
      </c>
      <c r="S23" s="111" t="s">
        <v>16</v>
      </c>
      <c r="U23" s="15"/>
    </row>
    <row r="24" spans="1:21" ht="12" customHeight="1" x14ac:dyDescent="0.25">
      <c r="A24" s="346" t="s">
        <v>78</v>
      </c>
      <c r="B24" s="354"/>
      <c r="C24" s="120"/>
      <c r="D24" s="120"/>
      <c r="E24" s="120"/>
      <c r="F24" s="144"/>
      <c r="G24" s="120"/>
      <c r="H24" s="120"/>
      <c r="I24" s="144"/>
      <c r="J24" s="120"/>
      <c r="K24" s="144">
        <v>195</v>
      </c>
      <c r="L24" s="120">
        <v>198</v>
      </c>
      <c r="M24" s="120">
        <v>173</v>
      </c>
      <c r="N24" s="120">
        <v>180</v>
      </c>
      <c r="O24" s="120">
        <v>204</v>
      </c>
      <c r="P24" s="120">
        <v>193</v>
      </c>
      <c r="Q24" s="120">
        <v>168</v>
      </c>
      <c r="R24" s="314"/>
      <c r="S24" s="109" t="s">
        <v>34</v>
      </c>
      <c r="U24" s="14"/>
    </row>
    <row r="25" spans="1:21" ht="12" customHeight="1" x14ac:dyDescent="0.25">
      <c r="A25" s="5" t="s">
        <v>18</v>
      </c>
      <c r="B25" s="354"/>
      <c r="C25" s="120"/>
      <c r="D25" s="120"/>
      <c r="E25" s="120"/>
      <c r="F25" s="144"/>
      <c r="G25" s="120"/>
      <c r="H25" s="120"/>
      <c r="I25" s="144"/>
      <c r="J25" s="120"/>
      <c r="K25" s="144"/>
      <c r="L25" s="120"/>
      <c r="M25" s="120"/>
      <c r="N25" s="120"/>
      <c r="O25" s="120"/>
      <c r="P25" s="120"/>
      <c r="Q25" s="120"/>
      <c r="R25" s="314"/>
      <c r="S25" s="111" t="s">
        <v>19</v>
      </c>
      <c r="U25" s="14"/>
    </row>
    <row r="26" spans="1:21" ht="12" customHeight="1" x14ac:dyDescent="0.25">
      <c r="A26" s="5" t="s">
        <v>20</v>
      </c>
      <c r="B26" s="354">
        <v>1399</v>
      </c>
      <c r="C26" s="120">
        <v>1463</v>
      </c>
      <c r="D26" s="120">
        <v>1593</v>
      </c>
      <c r="E26" s="120">
        <v>1645</v>
      </c>
      <c r="F26" s="144">
        <v>1716</v>
      </c>
      <c r="G26" s="120">
        <v>1618</v>
      </c>
      <c r="H26" s="120">
        <v>1294</v>
      </c>
      <c r="I26" s="144">
        <v>1392</v>
      </c>
      <c r="J26" s="120">
        <v>1428</v>
      </c>
      <c r="K26" s="144">
        <v>1209</v>
      </c>
      <c r="L26" s="120">
        <v>1366</v>
      </c>
      <c r="M26" s="120">
        <v>1259</v>
      </c>
      <c r="N26" s="120">
        <v>1285</v>
      </c>
      <c r="O26" s="120">
        <v>1380</v>
      </c>
      <c r="P26" s="120">
        <v>1224</v>
      </c>
      <c r="Q26" s="120">
        <v>1146</v>
      </c>
      <c r="R26" s="314">
        <v>1298</v>
      </c>
      <c r="S26" s="111" t="s">
        <v>21</v>
      </c>
      <c r="U26" s="15"/>
    </row>
    <row r="27" spans="1:21" ht="12" customHeight="1" x14ac:dyDescent="0.25">
      <c r="A27" s="5" t="s">
        <v>35</v>
      </c>
      <c r="B27" s="354"/>
      <c r="C27" s="120"/>
      <c r="D27" s="120"/>
      <c r="E27" s="120"/>
      <c r="F27" s="144"/>
      <c r="G27" s="120"/>
      <c r="H27" s="120"/>
      <c r="I27" s="144"/>
      <c r="J27" s="120"/>
      <c r="K27" s="144"/>
      <c r="L27" s="120"/>
      <c r="M27" s="120"/>
      <c r="N27" s="120"/>
      <c r="O27" s="120"/>
      <c r="P27" s="120"/>
      <c r="Q27" s="120"/>
      <c r="R27" s="314"/>
      <c r="S27" s="111" t="s">
        <v>23</v>
      </c>
      <c r="U27" s="14"/>
    </row>
    <row r="28" spans="1:21" ht="12" customHeight="1" x14ac:dyDescent="0.25">
      <c r="A28" s="5" t="s">
        <v>24</v>
      </c>
      <c r="B28" s="354"/>
      <c r="C28" s="120"/>
      <c r="D28" s="120"/>
      <c r="E28" s="120"/>
      <c r="F28" s="144"/>
      <c r="G28" s="120"/>
      <c r="H28" s="120"/>
      <c r="I28" s="144"/>
      <c r="J28" s="120"/>
      <c r="K28" s="144"/>
      <c r="L28" s="120"/>
      <c r="M28" s="120"/>
      <c r="N28" s="120"/>
      <c r="O28" s="120"/>
      <c r="P28" s="120"/>
      <c r="Q28" s="120"/>
      <c r="R28" s="314"/>
      <c r="S28" s="111" t="s">
        <v>25</v>
      </c>
      <c r="U28" s="14"/>
    </row>
    <row r="29" spans="1:21" ht="12" customHeight="1" x14ac:dyDescent="0.25">
      <c r="A29" s="5" t="s">
        <v>36</v>
      </c>
      <c r="B29" s="354"/>
      <c r="C29" s="120"/>
      <c r="D29" s="120"/>
      <c r="E29" s="120"/>
      <c r="F29" s="144"/>
      <c r="G29" s="120"/>
      <c r="H29" s="120"/>
      <c r="I29" s="144"/>
      <c r="J29" s="120"/>
      <c r="K29" s="144"/>
      <c r="L29" s="120"/>
      <c r="M29" s="120"/>
      <c r="N29" s="120"/>
      <c r="O29" s="120"/>
      <c r="P29" s="120"/>
      <c r="Q29" s="120"/>
      <c r="R29" s="314"/>
      <c r="S29" s="111" t="s">
        <v>27</v>
      </c>
      <c r="U29" s="14"/>
    </row>
    <row r="30" spans="1:21" ht="12" customHeight="1" x14ac:dyDescent="0.25">
      <c r="A30" s="5" t="s">
        <v>28</v>
      </c>
      <c r="B30" s="354"/>
      <c r="C30" s="120"/>
      <c r="D30" s="120"/>
      <c r="E30" s="120"/>
      <c r="F30" s="144"/>
      <c r="G30" s="120"/>
      <c r="H30" s="120"/>
      <c r="I30" s="144"/>
      <c r="J30" s="120"/>
      <c r="K30" s="144"/>
      <c r="L30" s="120"/>
      <c r="M30" s="120"/>
      <c r="N30" s="120"/>
      <c r="O30" s="120"/>
      <c r="P30" s="120"/>
      <c r="Q30" s="120"/>
      <c r="R30" s="314"/>
      <c r="S30" s="111" t="s">
        <v>29</v>
      </c>
      <c r="U30" s="14"/>
    </row>
    <row r="31" spans="1:21" ht="12" customHeight="1" x14ac:dyDescent="0.25">
      <c r="A31" s="5" t="s">
        <v>75</v>
      </c>
      <c r="B31" s="354"/>
      <c r="C31" s="120"/>
      <c r="D31" s="120"/>
      <c r="E31" s="120"/>
      <c r="F31" s="144"/>
      <c r="G31" s="120"/>
      <c r="H31" s="120"/>
      <c r="I31" s="144"/>
      <c r="J31" s="120"/>
      <c r="K31" s="144"/>
      <c r="L31" s="120"/>
      <c r="M31" s="120"/>
      <c r="N31" s="120"/>
      <c r="O31" s="120"/>
      <c r="P31" s="120"/>
      <c r="Q31" s="120"/>
      <c r="R31" s="314"/>
      <c r="S31" s="111" t="s">
        <v>76</v>
      </c>
      <c r="U31" s="14"/>
    </row>
    <row r="32" spans="1:21" ht="15" customHeight="1" x14ac:dyDescent="0.25">
      <c r="A32" s="347" t="s">
        <v>37</v>
      </c>
      <c r="B32" s="189">
        <f t="shared" ref="B32:E32" si="12">B33+B34+B35</f>
        <v>0</v>
      </c>
      <c r="C32" s="134">
        <f t="shared" si="12"/>
        <v>0</v>
      </c>
      <c r="D32" s="134">
        <f t="shared" si="12"/>
        <v>0</v>
      </c>
      <c r="E32" s="134">
        <f t="shared" si="12"/>
        <v>0</v>
      </c>
      <c r="F32" s="134">
        <f>F33+F34+F35</f>
        <v>0</v>
      </c>
      <c r="G32" s="134">
        <f t="shared" ref="G32:H32" si="13">G33+G34+G35</f>
        <v>0</v>
      </c>
      <c r="H32" s="134">
        <f t="shared" si="13"/>
        <v>0</v>
      </c>
      <c r="I32" s="134">
        <f>I33+I34+I35</f>
        <v>0</v>
      </c>
      <c r="J32" s="134">
        <f>J33+J34+J35</f>
        <v>0</v>
      </c>
      <c r="K32" s="134">
        <v>0</v>
      </c>
      <c r="L32" s="134">
        <v>0</v>
      </c>
      <c r="M32" s="134">
        <v>0</v>
      </c>
      <c r="N32" s="132">
        <v>0</v>
      </c>
      <c r="O32" s="132">
        <f>O33+O34+O35</f>
        <v>0</v>
      </c>
      <c r="P32" s="132">
        <f>P33+P34+P35</f>
        <v>0</v>
      </c>
      <c r="Q32" s="132">
        <f>Q33+Q34+Q35</f>
        <v>0</v>
      </c>
      <c r="R32" s="315">
        <f>R33+R34+R35</f>
        <v>0</v>
      </c>
      <c r="S32" s="191" t="s">
        <v>38</v>
      </c>
      <c r="U32" s="14"/>
    </row>
    <row r="33" spans="1:21" ht="12" customHeight="1" x14ac:dyDescent="0.25">
      <c r="A33" s="348" t="s">
        <v>41</v>
      </c>
      <c r="B33" s="354"/>
      <c r="C33" s="120"/>
      <c r="D33" s="120"/>
      <c r="E33" s="120"/>
      <c r="F33" s="144"/>
      <c r="G33" s="120"/>
      <c r="H33" s="120"/>
      <c r="I33" s="144"/>
      <c r="J33" s="120"/>
      <c r="K33" s="144"/>
      <c r="L33" s="120"/>
      <c r="M33" s="120"/>
      <c r="N33" s="120"/>
      <c r="O33" s="120"/>
      <c r="P33" s="120"/>
      <c r="Q33" s="120"/>
      <c r="R33" s="314"/>
      <c r="S33" s="109" t="s">
        <v>42</v>
      </c>
      <c r="U33" s="14"/>
    </row>
    <row r="34" spans="1:21" ht="12" customHeight="1" x14ac:dyDescent="0.25">
      <c r="A34" s="346" t="s">
        <v>39</v>
      </c>
      <c r="B34" s="354"/>
      <c r="C34" s="120"/>
      <c r="D34" s="120"/>
      <c r="E34" s="120"/>
      <c r="F34" s="118"/>
      <c r="G34" s="120"/>
      <c r="H34" s="120"/>
      <c r="I34" s="118"/>
      <c r="J34" s="120"/>
      <c r="K34" s="118"/>
      <c r="L34" s="120"/>
      <c r="M34" s="120"/>
      <c r="N34" s="120"/>
      <c r="O34" s="120"/>
      <c r="P34" s="120"/>
      <c r="Q34" s="120"/>
      <c r="R34" s="314"/>
      <c r="S34" s="109" t="s">
        <v>40</v>
      </c>
      <c r="U34" s="14"/>
    </row>
    <row r="35" spans="1:21" ht="12" customHeight="1" x14ac:dyDescent="0.25">
      <c r="A35" s="348" t="s">
        <v>43</v>
      </c>
      <c r="B35" s="354"/>
      <c r="C35" s="120"/>
      <c r="D35" s="120"/>
      <c r="E35" s="120"/>
      <c r="F35" s="118"/>
      <c r="G35" s="120"/>
      <c r="H35" s="120"/>
      <c r="I35" s="118"/>
      <c r="J35" s="120"/>
      <c r="K35" s="118"/>
      <c r="L35" s="120"/>
      <c r="M35" s="120"/>
      <c r="N35" s="120"/>
      <c r="O35" s="120"/>
      <c r="P35" s="120"/>
      <c r="Q35" s="120"/>
      <c r="R35" s="314"/>
      <c r="S35" s="109" t="s">
        <v>44</v>
      </c>
      <c r="U35" s="14"/>
    </row>
    <row r="36" spans="1:21" ht="24.95" customHeight="1" x14ac:dyDescent="0.25">
      <c r="A36" s="349" t="s">
        <v>45</v>
      </c>
      <c r="B36" s="291">
        <f t="shared" ref="B36:E36" si="14">SUM(B37:B45)</f>
        <v>46</v>
      </c>
      <c r="C36" s="121">
        <f t="shared" si="14"/>
        <v>33</v>
      </c>
      <c r="D36" s="121">
        <f t="shared" si="14"/>
        <v>41</v>
      </c>
      <c r="E36" s="121">
        <f t="shared" si="14"/>
        <v>18</v>
      </c>
      <c r="F36" s="121">
        <f>SUM(F37:F45)</f>
        <v>9</v>
      </c>
      <c r="G36" s="121">
        <f t="shared" ref="G36:H36" si="15">SUM(G37:G45)</f>
        <v>9</v>
      </c>
      <c r="H36" s="121">
        <f t="shared" si="15"/>
        <v>9</v>
      </c>
      <c r="I36" s="121">
        <f>SUM(I37:I45)</f>
        <v>2</v>
      </c>
      <c r="J36" s="121">
        <f>SUM(J37:J45)</f>
        <v>2</v>
      </c>
      <c r="K36" s="121">
        <f>SUM(K37:K45)</f>
        <v>2</v>
      </c>
      <c r="L36" s="121">
        <f t="shared" ref="L36:R36" si="16">SUM(L37:L45)</f>
        <v>2</v>
      </c>
      <c r="M36" s="121">
        <f t="shared" si="16"/>
        <v>2</v>
      </c>
      <c r="N36" s="121">
        <f t="shared" si="16"/>
        <v>2</v>
      </c>
      <c r="O36" s="121">
        <f t="shared" si="16"/>
        <v>2</v>
      </c>
      <c r="P36" s="121">
        <f t="shared" ref="P36:Q36" si="17">SUM(P37:P45)</f>
        <v>2</v>
      </c>
      <c r="Q36" s="121">
        <f t="shared" si="17"/>
        <v>3</v>
      </c>
      <c r="R36" s="147">
        <f t="shared" si="16"/>
        <v>3</v>
      </c>
      <c r="S36" s="191" t="s">
        <v>46</v>
      </c>
      <c r="U36" s="15"/>
    </row>
    <row r="37" spans="1:21" ht="12" customHeight="1" x14ac:dyDescent="0.25">
      <c r="A37" s="5" t="s">
        <v>47</v>
      </c>
      <c r="B37" s="354"/>
      <c r="C37" s="120"/>
      <c r="D37" s="120"/>
      <c r="E37" s="120"/>
      <c r="F37" s="144"/>
      <c r="G37" s="120"/>
      <c r="H37" s="120"/>
      <c r="I37" s="144"/>
      <c r="J37" s="120"/>
      <c r="K37" s="144"/>
      <c r="L37" s="120"/>
      <c r="M37" s="120"/>
      <c r="N37" s="120"/>
      <c r="O37" s="120"/>
      <c r="P37" s="120"/>
      <c r="Q37" s="120"/>
      <c r="R37" s="314"/>
      <c r="S37" s="111" t="s">
        <v>48</v>
      </c>
      <c r="U37" s="14"/>
    </row>
    <row r="38" spans="1:21" ht="12" customHeight="1" x14ac:dyDescent="0.25">
      <c r="A38" s="5" t="s">
        <v>15</v>
      </c>
      <c r="B38" s="354"/>
      <c r="C38" s="120"/>
      <c r="D38" s="120"/>
      <c r="E38" s="120"/>
      <c r="F38" s="144"/>
      <c r="G38" s="120"/>
      <c r="H38" s="120"/>
      <c r="I38" s="144"/>
      <c r="J38" s="120"/>
      <c r="K38" s="144"/>
      <c r="L38" s="120"/>
      <c r="M38" s="120"/>
      <c r="N38" s="120"/>
      <c r="O38" s="120"/>
      <c r="P38" s="120"/>
      <c r="Q38" s="120"/>
      <c r="R38" s="314"/>
      <c r="S38" s="111" t="s">
        <v>16</v>
      </c>
      <c r="U38" s="14"/>
    </row>
    <row r="39" spans="1:21" ht="12" customHeight="1" x14ac:dyDescent="0.25">
      <c r="A39" s="346" t="s">
        <v>78</v>
      </c>
      <c r="B39" s="354"/>
      <c r="C39" s="120"/>
      <c r="D39" s="120"/>
      <c r="E39" s="120"/>
      <c r="F39" s="144"/>
      <c r="G39" s="120"/>
      <c r="H39" s="120"/>
      <c r="I39" s="144"/>
      <c r="J39" s="120"/>
      <c r="K39" s="144"/>
      <c r="L39" s="120"/>
      <c r="M39" s="120"/>
      <c r="N39" s="120"/>
      <c r="O39" s="120"/>
      <c r="P39" s="120"/>
      <c r="Q39" s="120"/>
      <c r="R39" s="314"/>
      <c r="S39" s="109" t="s">
        <v>34</v>
      </c>
      <c r="U39" s="14"/>
    </row>
    <row r="40" spans="1:21" ht="12" customHeight="1" x14ac:dyDescent="0.25">
      <c r="A40" s="5" t="s">
        <v>18</v>
      </c>
      <c r="B40" s="354"/>
      <c r="C40" s="120"/>
      <c r="D40" s="120"/>
      <c r="E40" s="120"/>
      <c r="F40" s="144"/>
      <c r="G40" s="120"/>
      <c r="H40" s="120"/>
      <c r="I40" s="144"/>
      <c r="J40" s="120"/>
      <c r="K40" s="144"/>
      <c r="L40" s="120"/>
      <c r="M40" s="120"/>
      <c r="N40" s="120"/>
      <c r="O40" s="120"/>
      <c r="P40" s="120"/>
      <c r="Q40" s="120"/>
      <c r="R40" s="314"/>
      <c r="S40" s="111" t="s">
        <v>19</v>
      </c>
      <c r="U40" s="14"/>
    </row>
    <row r="41" spans="1:21" ht="12" customHeight="1" x14ac:dyDescent="0.25">
      <c r="A41" s="5" t="s">
        <v>20</v>
      </c>
      <c r="B41" s="351">
        <v>46</v>
      </c>
      <c r="C41" s="26">
        <v>33</v>
      </c>
      <c r="D41" s="26">
        <v>41</v>
      </c>
      <c r="E41" s="26">
        <v>18</v>
      </c>
      <c r="F41" s="144">
        <v>9</v>
      </c>
      <c r="G41" s="26">
        <v>9</v>
      </c>
      <c r="H41" s="144">
        <v>9</v>
      </c>
      <c r="I41" s="144">
        <v>2</v>
      </c>
      <c r="J41" s="26">
        <v>2</v>
      </c>
      <c r="K41" s="144">
        <v>2</v>
      </c>
      <c r="L41" s="26">
        <v>2</v>
      </c>
      <c r="M41" s="144">
        <v>2</v>
      </c>
      <c r="N41" s="120">
        <v>2</v>
      </c>
      <c r="O41" s="120">
        <v>2</v>
      </c>
      <c r="P41" s="120">
        <v>2</v>
      </c>
      <c r="Q41" s="120">
        <v>3</v>
      </c>
      <c r="R41" s="314">
        <v>3</v>
      </c>
      <c r="S41" s="111" t="s">
        <v>21</v>
      </c>
      <c r="U41" s="15"/>
    </row>
    <row r="42" spans="1:21" ht="12" customHeight="1" x14ac:dyDescent="0.25">
      <c r="A42" s="5" t="s">
        <v>35</v>
      </c>
      <c r="B42" s="354"/>
      <c r="C42" s="120"/>
      <c r="D42" s="120"/>
      <c r="E42" s="120"/>
      <c r="F42" s="144"/>
      <c r="G42" s="120"/>
      <c r="H42" s="120"/>
      <c r="I42" s="144"/>
      <c r="J42" s="120"/>
      <c r="K42" s="144"/>
      <c r="L42" s="120"/>
      <c r="M42" s="120"/>
      <c r="N42" s="120"/>
      <c r="O42" s="120"/>
      <c r="P42" s="120"/>
      <c r="Q42" s="120"/>
      <c r="R42" s="314"/>
      <c r="S42" s="111" t="s">
        <v>23</v>
      </c>
      <c r="U42" s="14"/>
    </row>
    <row r="43" spans="1:21" ht="12" customHeight="1" x14ac:dyDescent="0.25">
      <c r="A43" s="5" t="s">
        <v>26</v>
      </c>
      <c r="B43" s="354"/>
      <c r="C43" s="120"/>
      <c r="D43" s="120"/>
      <c r="E43" s="120"/>
      <c r="F43" s="144"/>
      <c r="G43" s="120"/>
      <c r="H43" s="120"/>
      <c r="I43" s="144"/>
      <c r="J43" s="120"/>
      <c r="K43" s="144"/>
      <c r="L43" s="120"/>
      <c r="M43" s="120"/>
      <c r="N43" s="120"/>
      <c r="O43" s="120"/>
      <c r="P43" s="120"/>
      <c r="Q43" s="120"/>
      <c r="R43" s="314"/>
      <c r="S43" s="111" t="s">
        <v>27</v>
      </c>
      <c r="U43" s="14"/>
    </row>
    <row r="44" spans="1:21" ht="12" customHeight="1" x14ac:dyDescent="0.25">
      <c r="A44" s="5" t="s">
        <v>28</v>
      </c>
      <c r="B44" s="354"/>
      <c r="C44" s="120"/>
      <c r="D44" s="120"/>
      <c r="E44" s="120"/>
      <c r="F44" s="144"/>
      <c r="G44" s="120"/>
      <c r="H44" s="120"/>
      <c r="I44" s="144"/>
      <c r="J44" s="120"/>
      <c r="K44" s="144"/>
      <c r="L44" s="120"/>
      <c r="M44" s="120"/>
      <c r="N44" s="120"/>
      <c r="O44" s="120"/>
      <c r="P44" s="120"/>
      <c r="Q44" s="120"/>
      <c r="R44" s="314"/>
      <c r="S44" s="111" t="s">
        <v>29</v>
      </c>
      <c r="U44" s="14"/>
    </row>
    <row r="45" spans="1:21" ht="12" customHeight="1" x14ac:dyDescent="0.25">
      <c r="A45" s="5" t="s">
        <v>75</v>
      </c>
      <c r="B45" s="354"/>
      <c r="C45" s="120"/>
      <c r="D45" s="120"/>
      <c r="E45" s="120"/>
      <c r="F45" s="144"/>
      <c r="G45" s="120"/>
      <c r="H45" s="120"/>
      <c r="I45" s="144"/>
      <c r="J45" s="120"/>
      <c r="K45" s="144"/>
      <c r="L45" s="120"/>
      <c r="M45" s="120"/>
      <c r="N45" s="120"/>
      <c r="O45" s="120"/>
      <c r="P45" s="120"/>
      <c r="Q45" s="120"/>
      <c r="R45" s="314"/>
      <c r="S45" s="111" t="s">
        <v>76</v>
      </c>
      <c r="U45" s="14"/>
    </row>
    <row r="46" spans="1:21" ht="14.25" customHeight="1" x14ac:dyDescent="0.25">
      <c r="A46" s="347" t="s">
        <v>49</v>
      </c>
      <c r="B46" s="278">
        <v>134</v>
      </c>
      <c r="C46" s="132">
        <v>136</v>
      </c>
      <c r="D46" s="132">
        <v>156</v>
      </c>
      <c r="E46" s="132">
        <v>106</v>
      </c>
      <c r="F46" s="365">
        <v>291</v>
      </c>
      <c r="G46" s="132">
        <v>255</v>
      </c>
      <c r="H46" s="132">
        <v>123</v>
      </c>
      <c r="I46" s="365">
        <v>94</v>
      </c>
      <c r="J46" s="132">
        <v>105</v>
      </c>
      <c r="K46" s="365">
        <v>123</v>
      </c>
      <c r="L46" s="132">
        <v>122</v>
      </c>
      <c r="M46" s="132">
        <v>120</v>
      </c>
      <c r="N46" s="132">
        <v>126</v>
      </c>
      <c r="O46" s="132">
        <v>133</v>
      </c>
      <c r="P46" s="132">
        <v>128</v>
      </c>
      <c r="Q46" s="132">
        <v>124</v>
      </c>
      <c r="R46" s="315">
        <v>110</v>
      </c>
      <c r="S46" s="196" t="s">
        <v>50</v>
      </c>
      <c r="U46" s="15"/>
    </row>
    <row r="47" spans="1:21" ht="24.95" customHeight="1" x14ac:dyDescent="0.25">
      <c r="A47" s="349" t="s">
        <v>51</v>
      </c>
      <c r="B47" s="366">
        <f t="shared" ref="B47:E47" si="18">B11-B12+B22+B32-B36-B46</f>
        <v>1300</v>
      </c>
      <c r="C47" s="357">
        <f t="shared" si="18"/>
        <v>1378</v>
      </c>
      <c r="D47" s="357">
        <f t="shared" si="18"/>
        <v>1483</v>
      </c>
      <c r="E47" s="357">
        <f t="shared" si="18"/>
        <v>1613</v>
      </c>
      <c r="F47" s="357">
        <f>F11-F12+F22+F32-F36-F46</f>
        <v>1506</v>
      </c>
      <c r="G47" s="357">
        <f t="shared" ref="G47:H47" si="19">G11-G12+G22+G32-G36-G46</f>
        <v>1433</v>
      </c>
      <c r="H47" s="357">
        <f t="shared" si="19"/>
        <v>1246</v>
      </c>
      <c r="I47" s="357">
        <f>I11-I12+I22+I32-I36-I46</f>
        <v>1392</v>
      </c>
      <c r="J47" s="357">
        <f>J11-J12+J22+J32-J36-J46</f>
        <v>1414</v>
      </c>
      <c r="K47" s="357">
        <f>K11-K12+K22+K32-K36-K46</f>
        <v>1374</v>
      </c>
      <c r="L47" s="357">
        <f t="shared" ref="L47:R47" si="20">L11-L12+L22+L32-L36-L46</f>
        <v>1525</v>
      </c>
      <c r="M47" s="357">
        <f t="shared" si="20"/>
        <v>1395</v>
      </c>
      <c r="N47" s="357">
        <f t="shared" si="20"/>
        <v>1424</v>
      </c>
      <c r="O47" s="357">
        <f t="shared" si="20"/>
        <v>1539</v>
      </c>
      <c r="P47" s="357">
        <f t="shared" ref="P47:Q47" si="21">P11-P12+P22+P32-P36-P46</f>
        <v>1366</v>
      </c>
      <c r="Q47" s="357">
        <f t="shared" si="21"/>
        <v>1271</v>
      </c>
      <c r="R47" s="417">
        <f t="shared" si="20"/>
        <v>1256</v>
      </c>
      <c r="S47" s="191" t="s">
        <v>52</v>
      </c>
      <c r="U47" s="15"/>
    </row>
    <row r="48" spans="1:21" ht="15" customHeight="1" x14ac:dyDescent="0.25">
      <c r="A48" s="347" t="s">
        <v>53</v>
      </c>
      <c r="B48" s="366">
        <f t="shared" ref="B48:E48" si="22">B49+B51</f>
        <v>1300</v>
      </c>
      <c r="C48" s="357">
        <f t="shared" si="22"/>
        <v>1378</v>
      </c>
      <c r="D48" s="357">
        <f t="shared" si="22"/>
        <v>1483</v>
      </c>
      <c r="E48" s="357">
        <f t="shared" si="22"/>
        <v>1613</v>
      </c>
      <c r="F48" s="357">
        <f>F49+F51</f>
        <v>1506</v>
      </c>
      <c r="G48" s="357">
        <f t="shared" ref="G48:H48" si="23">G49+G51</f>
        <v>1433</v>
      </c>
      <c r="H48" s="357">
        <f t="shared" si="23"/>
        <v>1246</v>
      </c>
      <c r="I48" s="357">
        <f>I49+I51</f>
        <v>1392</v>
      </c>
      <c r="J48" s="357">
        <f>J49+J51</f>
        <v>1414</v>
      </c>
      <c r="K48" s="357">
        <f>K49+K51</f>
        <v>1374</v>
      </c>
      <c r="L48" s="357">
        <f t="shared" ref="L48:R48" si="24">L49+L51</f>
        <v>1525</v>
      </c>
      <c r="M48" s="357">
        <f t="shared" si="24"/>
        <v>1395</v>
      </c>
      <c r="N48" s="357">
        <f t="shared" si="24"/>
        <v>1424</v>
      </c>
      <c r="O48" s="357">
        <f t="shared" si="24"/>
        <v>1539</v>
      </c>
      <c r="P48" s="357">
        <f t="shared" ref="P48:Q48" si="25">P49+P51</f>
        <v>1366</v>
      </c>
      <c r="Q48" s="357">
        <f t="shared" si="25"/>
        <v>1271</v>
      </c>
      <c r="R48" s="417">
        <f t="shared" si="24"/>
        <v>1256</v>
      </c>
      <c r="S48" s="196" t="s">
        <v>54</v>
      </c>
      <c r="U48" s="15"/>
    </row>
    <row r="49" spans="1:21" ht="24.95" customHeight="1" x14ac:dyDescent="0.25">
      <c r="A49" s="349" t="s">
        <v>55</v>
      </c>
      <c r="B49" s="277"/>
      <c r="C49" s="127"/>
      <c r="D49" s="127"/>
      <c r="E49" s="127"/>
      <c r="F49" s="141"/>
      <c r="G49" s="127"/>
      <c r="H49" s="127"/>
      <c r="I49" s="141"/>
      <c r="J49" s="127"/>
      <c r="K49" s="141"/>
      <c r="L49" s="127"/>
      <c r="M49" s="127"/>
      <c r="N49" s="127"/>
      <c r="O49" s="127"/>
      <c r="P49" s="127"/>
      <c r="Q49" s="127"/>
      <c r="R49" s="124"/>
      <c r="S49" s="191" t="s">
        <v>56</v>
      </c>
      <c r="U49" s="14"/>
    </row>
    <row r="50" spans="1:21" ht="12" customHeight="1" x14ac:dyDescent="0.25">
      <c r="A50" s="350" t="s">
        <v>57</v>
      </c>
      <c r="B50" s="355"/>
      <c r="C50" s="122"/>
      <c r="D50" s="122"/>
      <c r="E50" s="122"/>
      <c r="F50" s="144"/>
      <c r="G50" s="122"/>
      <c r="H50" s="122"/>
      <c r="I50" s="144"/>
      <c r="J50" s="122"/>
      <c r="K50" s="144"/>
      <c r="L50" s="122"/>
      <c r="M50" s="122"/>
      <c r="N50" s="122"/>
      <c r="O50" s="122"/>
      <c r="P50" s="122"/>
      <c r="Q50" s="122"/>
      <c r="R50" s="323"/>
      <c r="S50" s="181" t="s">
        <v>58</v>
      </c>
      <c r="U50" s="14"/>
    </row>
    <row r="51" spans="1:21" ht="20.100000000000001" customHeight="1" x14ac:dyDescent="0.25">
      <c r="A51" s="349" t="s">
        <v>59</v>
      </c>
      <c r="B51" s="188">
        <f t="shared" ref="B51:E51" si="26">SUM(B52:B57)</f>
        <v>1300</v>
      </c>
      <c r="C51" s="131">
        <f t="shared" si="26"/>
        <v>1378</v>
      </c>
      <c r="D51" s="131">
        <f t="shared" si="26"/>
        <v>1483</v>
      </c>
      <c r="E51" s="131">
        <f t="shared" si="26"/>
        <v>1613</v>
      </c>
      <c r="F51" s="131">
        <f>SUM(F52:F57)</f>
        <v>1506</v>
      </c>
      <c r="G51" s="131">
        <f t="shared" ref="G51:H51" si="27">SUM(G52:G57)</f>
        <v>1433</v>
      </c>
      <c r="H51" s="131">
        <f t="shared" si="27"/>
        <v>1246</v>
      </c>
      <c r="I51" s="131">
        <f>SUM(I52:I57)</f>
        <v>1392</v>
      </c>
      <c r="J51" s="131">
        <f>SUM(J52:J57)</f>
        <v>1414</v>
      </c>
      <c r="K51" s="131">
        <f>SUM(K52:K57)</f>
        <v>1374</v>
      </c>
      <c r="L51" s="131">
        <f t="shared" ref="L51:R51" si="28">SUM(L52:L57)</f>
        <v>1525</v>
      </c>
      <c r="M51" s="131">
        <f t="shared" si="28"/>
        <v>1395</v>
      </c>
      <c r="N51" s="131">
        <f t="shared" si="28"/>
        <v>1424</v>
      </c>
      <c r="O51" s="131">
        <f t="shared" si="28"/>
        <v>1539</v>
      </c>
      <c r="P51" s="131">
        <f t="shared" ref="P51:Q51" si="29">SUM(P52:P57)</f>
        <v>1366</v>
      </c>
      <c r="Q51" s="131">
        <f t="shared" si="29"/>
        <v>1271</v>
      </c>
      <c r="R51" s="149">
        <f t="shared" si="28"/>
        <v>1256</v>
      </c>
      <c r="S51" s="191" t="s">
        <v>60</v>
      </c>
      <c r="U51" s="15"/>
    </row>
    <row r="52" spans="1:21" ht="12" customHeight="1" x14ac:dyDescent="0.25">
      <c r="A52" s="5" t="s">
        <v>61</v>
      </c>
      <c r="B52" s="354">
        <v>14</v>
      </c>
      <c r="C52" s="120">
        <v>13</v>
      </c>
      <c r="D52" s="120">
        <v>11</v>
      </c>
      <c r="E52" s="120">
        <v>10</v>
      </c>
      <c r="F52" s="363">
        <v>18</v>
      </c>
      <c r="G52" s="120">
        <v>8</v>
      </c>
      <c r="H52" s="120">
        <v>6</v>
      </c>
      <c r="I52" s="363">
        <v>7</v>
      </c>
      <c r="J52" s="120">
        <v>6</v>
      </c>
      <c r="K52" s="363">
        <v>5</v>
      </c>
      <c r="L52" s="120">
        <v>7</v>
      </c>
      <c r="M52" s="120">
        <v>8</v>
      </c>
      <c r="N52" s="120">
        <v>8</v>
      </c>
      <c r="O52" s="120">
        <v>5</v>
      </c>
      <c r="P52" s="120">
        <v>5</v>
      </c>
      <c r="Q52" s="120">
        <v>4</v>
      </c>
      <c r="R52" s="314">
        <v>3</v>
      </c>
      <c r="S52" s="111" t="s">
        <v>62</v>
      </c>
      <c r="U52" s="15"/>
    </row>
    <row r="53" spans="1:21" ht="12" customHeight="1" x14ac:dyDescent="0.25">
      <c r="A53" s="55" t="s">
        <v>63</v>
      </c>
      <c r="B53" s="354"/>
      <c r="C53" s="120"/>
      <c r="D53" s="120"/>
      <c r="E53" s="120"/>
      <c r="F53" s="144"/>
      <c r="G53" s="120"/>
      <c r="H53" s="120"/>
      <c r="I53" s="144"/>
      <c r="J53" s="120"/>
      <c r="K53" s="144"/>
      <c r="L53" s="120"/>
      <c r="M53" s="120"/>
      <c r="N53" s="120"/>
      <c r="O53" s="120"/>
      <c r="P53" s="120"/>
      <c r="Q53" s="120"/>
      <c r="R53" s="314"/>
      <c r="S53" s="75" t="s">
        <v>64</v>
      </c>
      <c r="U53" s="14"/>
    </row>
    <row r="54" spans="1:21" ht="12" customHeight="1" x14ac:dyDescent="0.25">
      <c r="A54" s="55" t="s">
        <v>65</v>
      </c>
      <c r="B54" s="354"/>
      <c r="C54" s="120"/>
      <c r="D54" s="120"/>
      <c r="E54" s="120"/>
      <c r="F54" s="144"/>
      <c r="G54" s="120"/>
      <c r="H54" s="120"/>
      <c r="I54" s="144"/>
      <c r="J54" s="120"/>
      <c r="K54" s="144"/>
      <c r="L54" s="120"/>
      <c r="M54" s="120"/>
      <c r="N54" s="120"/>
      <c r="O54" s="120"/>
      <c r="P54" s="120"/>
      <c r="Q54" s="120"/>
      <c r="R54" s="314"/>
      <c r="S54" s="75" t="s">
        <v>66</v>
      </c>
      <c r="U54" s="14"/>
    </row>
    <row r="55" spans="1:21" ht="12" customHeight="1" x14ac:dyDescent="0.25">
      <c r="A55" s="55" t="s">
        <v>67</v>
      </c>
      <c r="B55" s="354">
        <v>972</v>
      </c>
      <c r="C55" s="120">
        <v>1063</v>
      </c>
      <c r="D55" s="120">
        <v>1107</v>
      </c>
      <c r="E55" s="120">
        <v>1208</v>
      </c>
      <c r="F55" s="144">
        <v>1148</v>
      </c>
      <c r="G55" s="120">
        <v>1123</v>
      </c>
      <c r="H55" s="120">
        <v>941</v>
      </c>
      <c r="I55" s="144">
        <v>1055</v>
      </c>
      <c r="J55" s="120">
        <v>1087</v>
      </c>
      <c r="K55" s="144">
        <v>1037</v>
      </c>
      <c r="L55" s="120">
        <v>1175</v>
      </c>
      <c r="M55" s="120">
        <v>1079</v>
      </c>
      <c r="N55" s="120">
        <v>1111</v>
      </c>
      <c r="O55" s="120">
        <v>1210</v>
      </c>
      <c r="P55" s="120">
        <v>1072</v>
      </c>
      <c r="Q55" s="120">
        <v>999</v>
      </c>
      <c r="R55" s="314">
        <v>991</v>
      </c>
      <c r="S55" s="75" t="s">
        <v>68</v>
      </c>
      <c r="U55" s="15"/>
    </row>
    <row r="56" spans="1:21" ht="12" customHeight="1" x14ac:dyDescent="0.25">
      <c r="A56" s="55" t="s">
        <v>69</v>
      </c>
      <c r="B56" s="354"/>
      <c r="C56" s="120"/>
      <c r="D56" s="120"/>
      <c r="E56" s="120"/>
      <c r="F56" s="144"/>
      <c r="G56" s="120"/>
      <c r="H56" s="120"/>
      <c r="I56" s="144"/>
      <c r="J56" s="120"/>
      <c r="K56" s="144"/>
      <c r="L56" s="120"/>
      <c r="M56" s="120"/>
      <c r="N56" s="120"/>
      <c r="O56" s="120"/>
      <c r="P56" s="120"/>
      <c r="Q56" s="120"/>
      <c r="R56" s="314"/>
      <c r="S56" s="75" t="s">
        <v>70</v>
      </c>
      <c r="U56" s="14"/>
    </row>
    <row r="57" spans="1:21" ht="12" customHeight="1" x14ac:dyDescent="0.25">
      <c r="A57" s="55" t="s">
        <v>30</v>
      </c>
      <c r="B57" s="354">
        <v>314</v>
      </c>
      <c r="C57" s="120">
        <v>302</v>
      </c>
      <c r="D57" s="120">
        <v>365</v>
      </c>
      <c r="E57" s="120">
        <v>395</v>
      </c>
      <c r="F57" s="144">
        <v>340</v>
      </c>
      <c r="G57" s="120">
        <v>302</v>
      </c>
      <c r="H57" s="120">
        <v>299</v>
      </c>
      <c r="I57" s="144">
        <v>330</v>
      </c>
      <c r="J57" s="120">
        <v>321</v>
      </c>
      <c r="K57" s="144">
        <v>332</v>
      </c>
      <c r="L57" s="120">
        <v>343</v>
      </c>
      <c r="M57" s="120">
        <v>308</v>
      </c>
      <c r="N57" s="120">
        <v>305</v>
      </c>
      <c r="O57" s="120">
        <v>324</v>
      </c>
      <c r="P57" s="120">
        <v>289</v>
      </c>
      <c r="Q57" s="120">
        <v>268</v>
      </c>
      <c r="R57" s="314">
        <v>262</v>
      </c>
      <c r="S57" s="75" t="s">
        <v>31</v>
      </c>
      <c r="U57" s="15"/>
    </row>
    <row r="58" spans="1:21" x14ac:dyDescent="0.25">
      <c r="A58" s="347" t="s">
        <v>71</v>
      </c>
      <c r="B58" s="188">
        <f t="shared" ref="B58:E58" si="30">B47-B48</f>
        <v>0</v>
      </c>
      <c r="C58" s="131">
        <f t="shared" si="30"/>
        <v>0</v>
      </c>
      <c r="D58" s="131">
        <f t="shared" si="30"/>
        <v>0</v>
      </c>
      <c r="E58" s="131">
        <f t="shared" si="30"/>
        <v>0</v>
      </c>
      <c r="F58" s="131">
        <f>F47-F48</f>
        <v>0</v>
      </c>
      <c r="G58" s="131">
        <f t="shared" ref="G58:H58" si="31">G47-G48</f>
        <v>0</v>
      </c>
      <c r="H58" s="131">
        <f t="shared" si="31"/>
        <v>0</v>
      </c>
      <c r="I58" s="131">
        <f>I47-I48</f>
        <v>0</v>
      </c>
      <c r="J58" s="131">
        <f>J47-J48</f>
        <v>0</v>
      </c>
      <c r="K58" s="131">
        <f>K47-K48</f>
        <v>0</v>
      </c>
      <c r="L58" s="131">
        <f t="shared" ref="L58:R58" si="32">L47-L48</f>
        <v>0</v>
      </c>
      <c r="M58" s="131">
        <f t="shared" si="32"/>
        <v>0</v>
      </c>
      <c r="N58" s="131">
        <f t="shared" si="32"/>
        <v>0</v>
      </c>
      <c r="O58" s="131">
        <f t="shared" si="32"/>
        <v>0</v>
      </c>
      <c r="P58" s="131">
        <f t="shared" ref="P58:Q58" si="33">P47-P48</f>
        <v>0</v>
      </c>
      <c r="Q58" s="131">
        <f t="shared" si="33"/>
        <v>0</v>
      </c>
      <c r="R58" s="149">
        <f t="shared" si="32"/>
        <v>0</v>
      </c>
      <c r="S58" s="196" t="s">
        <v>72</v>
      </c>
      <c r="U58" s="14"/>
    </row>
  </sheetData>
  <mergeCells count="3">
    <mergeCell ref="B4:R4"/>
    <mergeCell ref="A2:S2"/>
    <mergeCell ref="A1:S1"/>
  </mergeCells>
  <pageMargins left="0.23622047244094491" right="0.23622047244094491" top="0.51181102362204722" bottom="0.19685039370078741" header="0.27559055118110237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T58"/>
  <sheetViews>
    <sheetView zoomScale="120" zoomScaleNormal="120" workbookViewId="0">
      <selection activeCell="C8" sqref="C8"/>
    </sheetView>
  </sheetViews>
  <sheetFormatPr defaultRowHeight="15" x14ac:dyDescent="0.25"/>
  <cols>
    <col min="1" max="1" width="25.7109375" customWidth="1"/>
    <col min="2" max="17" width="8.7109375" customWidth="1"/>
    <col min="18" max="18" width="25.7109375" customWidth="1"/>
  </cols>
  <sheetData>
    <row r="1" spans="1:20" ht="12.95" customHeight="1" x14ac:dyDescent="0.25">
      <c r="A1" s="441" t="s">
        <v>304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</row>
    <row r="2" spans="1:20" ht="12.95" customHeight="1" x14ac:dyDescent="0.25">
      <c r="A2" s="441" t="s">
        <v>305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</row>
    <row r="3" spans="1:20" ht="12.95" customHeight="1" x14ac:dyDescent="0.25">
      <c r="A3" s="1" t="s">
        <v>268</v>
      </c>
      <c r="B3" s="1"/>
      <c r="C3" s="1"/>
      <c r="D3" s="1"/>
      <c r="E3" s="1"/>
      <c r="F3" s="1"/>
      <c r="G3" s="1"/>
      <c r="H3" s="1"/>
      <c r="I3" s="1"/>
      <c r="J3" s="1"/>
      <c r="K3" s="2"/>
      <c r="L3" s="3"/>
      <c r="M3" s="4"/>
      <c r="N3" s="4"/>
      <c r="O3" s="4"/>
      <c r="P3" s="4"/>
      <c r="Q3" s="4"/>
      <c r="R3" s="326" t="s">
        <v>0</v>
      </c>
    </row>
    <row r="4" spans="1:20" ht="51.75" customHeight="1" x14ac:dyDescent="0.25">
      <c r="A4" s="367"/>
      <c r="B4" s="456" t="s">
        <v>288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8"/>
      <c r="R4" s="368"/>
    </row>
    <row r="5" spans="1:20" ht="21" customHeight="1" x14ac:dyDescent="0.25">
      <c r="A5" s="369"/>
      <c r="B5" s="409">
        <v>2009</v>
      </c>
      <c r="C5" s="409">
        <v>2010</v>
      </c>
      <c r="D5" s="411">
        <v>2011</v>
      </c>
      <c r="E5" s="411">
        <v>2012</v>
      </c>
      <c r="F5" s="411">
        <v>2013</v>
      </c>
      <c r="G5" s="411">
        <v>2014</v>
      </c>
      <c r="H5" s="411">
        <v>2015</v>
      </c>
      <c r="I5" s="409">
        <v>2016</v>
      </c>
      <c r="J5" s="411">
        <v>2017</v>
      </c>
      <c r="K5" s="411">
        <v>2018</v>
      </c>
      <c r="L5" s="411">
        <v>2019</v>
      </c>
      <c r="M5" s="411">
        <v>2020</v>
      </c>
      <c r="N5" s="409">
        <v>2021</v>
      </c>
      <c r="O5" s="409">
        <v>2022</v>
      </c>
      <c r="P5" s="409">
        <v>2023</v>
      </c>
      <c r="Q5" s="409">
        <v>2024</v>
      </c>
      <c r="R5" s="370"/>
    </row>
    <row r="6" spans="1:20" ht="12" customHeight="1" x14ac:dyDescent="0.25">
      <c r="A6" s="105" t="s">
        <v>1</v>
      </c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14"/>
      <c r="P6" s="114"/>
      <c r="Q6" s="10"/>
      <c r="R6" s="107" t="s">
        <v>2</v>
      </c>
      <c r="T6" s="14"/>
    </row>
    <row r="7" spans="1:20" ht="12" customHeight="1" x14ac:dyDescent="0.25">
      <c r="A7" s="105" t="s">
        <v>3</v>
      </c>
      <c r="B7" s="16">
        <v>1131.9003</v>
      </c>
      <c r="C7" s="16">
        <v>1279.3194000000001</v>
      </c>
      <c r="D7" s="16">
        <v>2310.1542000000004</v>
      </c>
      <c r="E7" s="16">
        <v>2028.6360000000002</v>
      </c>
      <c r="F7" s="16">
        <v>795.13740000000007</v>
      </c>
      <c r="G7" s="16">
        <v>977.78790000000015</v>
      </c>
      <c r="H7" s="16">
        <v>1480.1184000000001</v>
      </c>
      <c r="I7" s="16">
        <v>2034</v>
      </c>
      <c r="J7" s="16">
        <v>2291.9058</v>
      </c>
      <c r="K7" s="16">
        <v>2437.9263000000001</v>
      </c>
      <c r="L7" s="16">
        <v>2037.1440000000002</v>
      </c>
      <c r="M7" s="16">
        <v>1330.182</v>
      </c>
      <c r="N7" s="16">
        <v>1739.9916000000003</v>
      </c>
      <c r="O7" s="16">
        <v>2095.6689000000001</v>
      </c>
      <c r="P7" s="16">
        <v>1774.0908000000002</v>
      </c>
      <c r="Q7" s="11">
        <v>1724.0070680000001</v>
      </c>
      <c r="R7" s="106" t="s">
        <v>4</v>
      </c>
      <c r="T7" s="16"/>
    </row>
    <row r="8" spans="1:20" ht="12" customHeight="1" x14ac:dyDescent="0.25">
      <c r="A8" s="105" t="s">
        <v>5</v>
      </c>
      <c r="B8" s="16"/>
      <c r="C8" s="16"/>
      <c r="D8" s="16"/>
      <c r="E8" s="16"/>
      <c r="F8" s="16"/>
      <c r="G8" s="16"/>
      <c r="H8" s="16"/>
      <c r="I8" s="16"/>
      <c r="J8" s="16"/>
      <c r="K8" s="16">
        <v>80.186400000000006</v>
      </c>
      <c r="L8" s="16">
        <v>206.108</v>
      </c>
      <c r="M8" s="16">
        <v>98.02200000000002</v>
      </c>
      <c r="N8" s="16">
        <v>383.21640000000002</v>
      </c>
      <c r="O8" s="16">
        <v>829.66950000000008</v>
      </c>
      <c r="P8" s="16">
        <v>478.1880000000001</v>
      </c>
      <c r="Q8" s="11">
        <v>433.61710000000005</v>
      </c>
      <c r="R8" s="106" t="s">
        <v>6</v>
      </c>
      <c r="T8" s="16"/>
    </row>
    <row r="9" spans="1:20" ht="12" customHeight="1" x14ac:dyDescent="0.25">
      <c r="A9" s="105" t="s">
        <v>7</v>
      </c>
      <c r="B9" s="16"/>
      <c r="C9" s="16"/>
      <c r="D9" s="16"/>
      <c r="E9" s="16"/>
      <c r="F9" s="16"/>
      <c r="G9" s="16"/>
      <c r="H9" s="16"/>
      <c r="I9" s="16"/>
      <c r="J9" s="16"/>
      <c r="K9" s="16">
        <v>-0.86580000000000013</v>
      </c>
      <c r="L9" s="16"/>
      <c r="M9" s="16"/>
      <c r="N9" s="16">
        <v>-1.3986000000000001</v>
      </c>
      <c r="O9" s="16">
        <v>1.9980000000000002</v>
      </c>
      <c r="P9" s="16">
        <v>-0.23310000000000003</v>
      </c>
      <c r="Q9" s="11">
        <v>-0.68152000000000001</v>
      </c>
      <c r="R9" s="107" t="s">
        <v>8</v>
      </c>
      <c r="T9" s="12"/>
    </row>
    <row r="10" spans="1:20" ht="12" customHeight="1" x14ac:dyDescent="0.25">
      <c r="A10" s="105" t="s">
        <v>9</v>
      </c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1"/>
      <c r="R10" s="107" t="s">
        <v>10</v>
      </c>
      <c r="T10" s="14"/>
    </row>
    <row r="11" spans="1:20" ht="15" customHeight="1" x14ac:dyDescent="0.25">
      <c r="A11" s="151" t="s">
        <v>11</v>
      </c>
      <c r="B11" s="121">
        <f t="shared" ref="B11:D11" si="0">B6+B7-B8+B9-B10</f>
        <v>1131.9003</v>
      </c>
      <c r="C11" s="121">
        <f t="shared" si="0"/>
        <v>1279.3194000000001</v>
      </c>
      <c r="D11" s="121">
        <f t="shared" si="0"/>
        <v>2310.1542000000004</v>
      </c>
      <c r="E11" s="121">
        <f>E6+E7-E8+E9-E10</f>
        <v>2028.6360000000002</v>
      </c>
      <c r="F11" s="121">
        <f t="shared" ref="F11:H11" si="1">F6+F7-F8+F9-F10</f>
        <v>795.13740000000007</v>
      </c>
      <c r="G11" s="121">
        <f t="shared" si="1"/>
        <v>977.78790000000015</v>
      </c>
      <c r="H11" s="121">
        <f t="shared" si="1"/>
        <v>1480.1184000000001</v>
      </c>
      <c r="I11" s="121">
        <f t="shared" ref="I11:P11" si="2">I6+I7-I8+I9-I10</f>
        <v>2034</v>
      </c>
      <c r="J11" s="121">
        <f t="shared" si="2"/>
        <v>2291.9058</v>
      </c>
      <c r="K11" s="121">
        <f t="shared" si="2"/>
        <v>2356.8741</v>
      </c>
      <c r="L11" s="121">
        <f t="shared" si="2"/>
        <v>1831.0360000000003</v>
      </c>
      <c r="M11" s="121">
        <f t="shared" si="2"/>
        <v>1232.1600000000001</v>
      </c>
      <c r="N11" s="121">
        <f t="shared" si="2"/>
        <v>1355.3766000000003</v>
      </c>
      <c r="O11" s="121">
        <f t="shared" si="2"/>
        <v>1267.9974000000002</v>
      </c>
      <c r="P11" s="121">
        <f t="shared" si="2"/>
        <v>1295.6697000000001</v>
      </c>
      <c r="Q11" s="147">
        <f t="shared" ref="Q11" si="3">Q6+Q7-Q8+Q9-Q10</f>
        <v>1289.7084479999999</v>
      </c>
      <c r="R11" s="185" t="s">
        <v>12</v>
      </c>
      <c r="T11" s="16"/>
    </row>
    <row r="12" spans="1:20" ht="15" customHeight="1" x14ac:dyDescent="0.25">
      <c r="A12" s="151" t="s">
        <v>13</v>
      </c>
      <c r="B12" s="121">
        <f t="shared" ref="B12:D12" si="4">SUM(B13:B21)</f>
        <v>53.979300000000002</v>
      </c>
      <c r="C12" s="121">
        <f t="shared" si="4"/>
        <v>68.564700000000002</v>
      </c>
      <c r="D12" s="121">
        <f t="shared" si="4"/>
        <v>72.394200000000012</v>
      </c>
      <c r="E12" s="121">
        <f>SUM(E13:E21)</f>
        <v>67.898700000000005</v>
      </c>
      <c r="F12" s="121">
        <f t="shared" ref="F12:H12" si="5">SUM(F13:F21)</f>
        <v>61.105500000000006</v>
      </c>
      <c r="G12" s="121">
        <f t="shared" si="5"/>
        <v>53.213400000000007</v>
      </c>
      <c r="H12" s="121">
        <f t="shared" si="5"/>
        <v>60.772500000000008</v>
      </c>
      <c r="I12" s="121">
        <f t="shared" ref="I12:P12" si="6">SUM(I13:I21)</f>
        <v>58</v>
      </c>
      <c r="J12" s="121">
        <f t="shared" si="6"/>
        <v>61.738200000000006</v>
      </c>
      <c r="K12" s="121">
        <f t="shared" si="6"/>
        <v>59.607000000000006</v>
      </c>
      <c r="L12" s="121">
        <f t="shared" si="6"/>
        <v>56.610000000000007</v>
      </c>
      <c r="M12" s="121">
        <f t="shared" si="6"/>
        <v>62.356000000000002</v>
      </c>
      <c r="N12" s="121">
        <f t="shared" si="6"/>
        <v>65.367900000000006</v>
      </c>
      <c r="O12" s="121">
        <f t="shared" si="6"/>
        <v>57.009600000000006</v>
      </c>
      <c r="P12" s="121">
        <f t="shared" si="6"/>
        <v>60.239700000000006</v>
      </c>
      <c r="Q12" s="147">
        <f t="shared" ref="Q12" si="7">SUM(Q13:Q21)</f>
        <v>80.657892000000004</v>
      </c>
      <c r="R12" s="185" t="s">
        <v>14</v>
      </c>
      <c r="T12" s="16"/>
    </row>
    <row r="13" spans="1:20" ht="12" customHeight="1" x14ac:dyDescent="0.25">
      <c r="A13" s="110" t="s">
        <v>15</v>
      </c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1"/>
      <c r="R13" s="111" t="s">
        <v>16</v>
      </c>
      <c r="T13" s="14"/>
    </row>
    <row r="14" spans="1:20" ht="12" customHeight="1" x14ac:dyDescent="0.25">
      <c r="A14" s="112" t="s">
        <v>78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1"/>
      <c r="R14" s="109" t="s">
        <v>17</v>
      </c>
      <c r="T14" s="14"/>
    </row>
    <row r="15" spans="1:20" ht="12" customHeight="1" x14ac:dyDescent="0.25">
      <c r="A15" s="110" t="s">
        <v>18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1"/>
      <c r="R15" s="111" t="s">
        <v>19</v>
      </c>
      <c r="T15" s="14"/>
    </row>
    <row r="16" spans="1:20" ht="12" customHeight="1" x14ac:dyDescent="0.25">
      <c r="A16" s="110" t="s">
        <v>20</v>
      </c>
      <c r="B16" s="16">
        <v>53.979300000000002</v>
      </c>
      <c r="C16" s="16">
        <v>68.564700000000002</v>
      </c>
      <c r="D16" s="16">
        <v>72.394200000000012</v>
      </c>
      <c r="E16" s="16">
        <v>67.898700000000005</v>
      </c>
      <c r="F16" s="16">
        <v>61.105500000000006</v>
      </c>
      <c r="G16" s="16">
        <v>53.213400000000007</v>
      </c>
      <c r="H16" s="16">
        <v>60.772500000000008</v>
      </c>
      <c r="I16" s="16">
        <v>58</v>
      </c>
      <c r="J16" s="16">
        <v>61.738200000000006</v>
      </c>
      <c r="K16" s="16">
        <v>59.607000000000006</v>
      </c>
      <c r="L16" s="16">
        <v>56.610000000000007</v>
      </c>
      <c r="M16" s="16">
        <v>62.356000000000002</v>
      </c>
      <c r="N16" s="16">
        <v>65.367900000000006</v>
      </c>
      <c r="O16" s="16">
        <v>57.009600000000006</v>
      </c>
      <c r="P16" s="16">
        <v>60.239700000000006</v>
      </c>
      <c r="Q16" s="11">
        <v>80.657892000000004</v>
      </c>
      <c r="R16" s="111" t="s">
        <v>21</v>
      </c>
      <c r="T16" s="16"/>
    </row>
    <row r="17" spans="1:20" ht="12" customHeight="1" x14ac:dyDescent="0.25">
      <c r="A17" s="110" t="s">
        <v>22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1"/>
      <c r="R17" s="111" t="s">
        <v>23</v>
      </c>
      <c r="T17" s="14"/>
    </row>
    <row r="18" spans="1:20" ht="12" customHeight="1" x14ac:dyDescent="0.25">
      <c r="A18" s="110" t="s">
        <v>24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1"/>
      <c r="R18" s="111" t="s">
        <v>25</v>
      </c>
      <c r="T18" s="14"/>
    </row>
    <row r="19" spans="1:20" ht="12" customHeight="1" x14ac:dyDescent="0.25">
      <c r="A19" s="110" t="s">
        <v>26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1"/>
      <c r="R19" s="111" t="s">
        <v>27</v>
      </c>
      <c r="T19" s="14"/>
    </row>
    <row r="20" spans="1:20" ht="12" customHeight="1" x14ac:dyDescent="0.25">
      <c r="A20" s="110" t="s">
        <v>28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1"/>
      <c r="R20" s="111" t="s">
        <v>29</v>
      </c>
      <c r="T20" s="14"/>
    </row>
    <row r="21" spans="1:20" ht="12" customHeight="1" x14ac:dyDescent="0.25">
      <c r="A21" s="110" t="s">
        <v>75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1"/>
      <c r="R21" s="111" t="s">
        <v>76</v>
      </c>
      <c r="T21" s="14"/>
    </row>
    <row r="22" spans="1:20" ht="20.25" customHeight="1" x14ac:dyDescent="0.25">
      <c r="A22" s="151" t="s">
        <v>32</v>
      </c>
      <c r="B22" s="133">
        <f t="shared" ref="B22:D22" si="8">SUM(B23:B31)</f>
        <v>0</v>
      </c>
      <c r="C22" s="133">
        <f t="shared" si="8"/>
        <v>0</v>
      </c>
      <c r="D22" s="133">
        <f t="shared" si="8"/>
        <v>0</v>
      </c>
      <c r="E22" s="133">
        <f>SUM(E23:E31)</f>
        <v>0</v>
      </c>
      <c r="F22" s="133">
        <f t="shared" ref="F22:H22" si="9">SUM(F23:F31)</f>
        <v>0</v>
      </c>
      <c r="G22" s="133">
        <f t="shared" si="9"/>
        <v>0</v>
      </c>
      <c r="H22" s="133">
        <f t="shared" si="9"/>
        <v>0</v>
      </c>
      <c r="I22" s="133">
        <f t="shared" ref="I22:P22" si="10">SUM(I23:I31)</f>
        <v>0</v>
      </c>
      <c r="J22" s="133">
        <f t="shared" si="10"/>
        <v>0</v>
      </c>
      <c r="K22" s="133">
        <f t="shared" si="10"/>
        <v>0</v>
      </c>
      <c r="L22" s="133">
        <f t="shared" si="10"/>
        <v>0</v>
      </c>
      <c r="M22" s="133">
        <f t="shared" si="10"/>
        <v>0</v>
      </c>
      <c r="N22" s="133">
        <f t="shared" si="10"/>
        <v>0</v>
      </c>
      <c r="O22" s="133">
        <f t="shared" si="10"/>
        <v>0</v>
      </c>
      <c r="P22" s="133">
        <f t="shared" si="10"/>
        <v>0</v>
      </c>
      <c r="Q22" s="148">
        <f t="shared" ref="Q22" si="11">SUM(Q23:Q31)</f>
        <v>0</v>
      </c>
      <c r="R22" s="185" t="s">
        <v>33</v>
      </c>
      <c r="T22" s="14"/>
    </row>
    <row r="23" spans="1:20" ht="12" customHeight="1" x14ac:dyDescent="0.25">
      <c r="A23" s="110" t="s">
        <v>15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1"/>
      <c r="R23" s="111" t="s">
        <v>16</v>
      </c>
      <c r="T23" s="14"/>
    </row>
    <row r="24" spans="1:20" ht="12" customHeight="1" x14ac:dyDescent="0.25">
      <c r="A24" s="112" t="s">
        <v>78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1"/>
      <c r="R24" s="109" t="s">
        <v>34</v>
      </c>
      <c r="T24" s="14"/>
    </row>
    <row r="25" spans="1:20" ht="12" customHeight="1" x14ac:dyDescent="0.25">
      <c r="A25" s="110" t="s">
        <v>18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1"/>
      <c r="R25" s="111" t="s">
        <v>19</v>
      </c>
      <c r="T25" s="14"/>
    </row>
    <row r="26" spans="1:20" ht="12" customHeight="1" x14ac:dyDescent="0.25">
      <c r="A26" s="110" t="s">
        <v>20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1"/>
      <c r="R26" s="111" t="s">
        <v>21</v>
      </c>
      <c r="T26" s="14"/>
    </row>
    <row r="27" spans="1:20" ht="12" customHeight="1" x14ac:dyDescent="0.25">
      <c r="A27" s="110" t="s">
        <v>35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1"/>
      <c r="R27" s="111" t="s">
        <v>23</v>
      </c>
      <c r="T27" s="14"/>
    </row>
    <row r="28" spans="1:20" ht="12" customHeight="1" x14ac:dyDescent="0.25">
      <c r="A28" s="110" t="s">
        <v>24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1"/>
      <c r="R28" s="111" t="s">
        <v>25</v>
      </c>
      <c r="T28" s="14"/>
    </row>
    <row r="29" spans="1:20" ht="12" customHeight="1" x14ac:dyDescent="0.25">
      <c r="A29" s="110" t="s">
        <v>36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1"/>
      <c r="R29" s="111" t="s">
        <v>27</v>
      </c>
      <c r="T29" s="14"/>
    </row>
    <row r="30" spans="1:20" ht="12" customHeight="1" x14ac:dyDescent="0.25">
      <c r="A30" s="110" t="s">
        <v>28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1"/>
      <c r="R30" s="111" t="s">
        <v>29</v>
      </c>
      <c r="T30" s="14"/>
    </row>
    <row r="31" spans="1:20" ht="12" customHeight="1" x14ac:dyDescent="0.25">
      <c r="A31" s="110" t="s">
        <v>75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1"/>
      <c r="R31" s="111" t="s">
        <v>76</v>
      </c>
      <c r="T31" s="14"/>
    </row>
    <row r="32" spans="1:20" ht="15" customHeight="1" x14ac:dyDescent="0.25">
      <c r="A32" s="152" t="s">
        <v>37</v>
      </c>
      <c r="B32" s="134">
        <f t="shared" ref="B32:D32" si="12">B33+B34+B35</f>
        <v>0</v>
      </c>
      <c r="C32" s="134">
        <f t="shared" si="12"/>
        <v>0</v>
      </c>
      <c r="D32" s="134">
        <f t="shared" si="12"/>
        <v>0</v>
      </c>
      <c r="E32" s="134">
        <f>E33+E34+E35</f>
        <v>0</v>
      </c>
      <c r="F32" s="134">
        <f t="shared" ref="F32:I32" si="13">F33+F34+F35</f>
        <v>0</v>
      </c>
      <c r="G32" s="121">
        <f t="shared" si="13"/>
        <v>0</v>
      </c>
      <c r="H32" s="121">
        <f t="shared" si="13"/>
        <v>0</v>
      </c>
      <c r="I32" s="121">
        <f t="shared" si="13"/>
        <v>0</v>
      </c>
      <c r="J32" s="134">
        <f>J33+J34+J35</f>
        <v>0</v>
      </c>
      <c r="K32" s="134">
        <f>K33+K34+K35</f>
        <v>0</v>
      </c>
      <c r="L32" s="121">
        <f>L33+L34+L35</f>
        <v>0</v>
      </c>
      <c r="M32" s="121">
        <f>M33+M34+M35</f>
        <v>0</v>
      </c>
      <c r="N32" s="121">
        <f>N33+N34+N35</f>
        <v>0</v>
      </c>
      <c r="O32" s="121">
        <f t="shared" ref="O32:P32" si="14">O33+O34+O35</f>
        <v>0</v>
      </c>
      <c r="P32" s="121">
        <f t="shared" si="14"/>
        <v>0</v>
      </c>
      <c r="Q32" s="147">
        <f t="shared" ref="Q32" si="15">Q33+Q34+Q35</f>
        <v>0</v>
      </c>
      <c r="R32" s="191" t="s">
        <v>38</v>
      </c>
      <c r="T32" s="14"/>
    </row>
    <row r="33" spans="1:20" ht="12" customHeight="1" x14ac:dyDescent="0.25">
      <c r="A33" s="108" t="s">
        <v>41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1"/>
      <c r="R33" s="109" t="s">
        <v>42</v>
      </c>
      <c r="T33" s="14"/>
    </row>
    <row r="34" spans="1:20" ht="12" customHeight="1" x14ac:dyDescent="0.25">
      <c r="A34" s="112" t="s">
        <v>39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1"/>
      <c r="R34" s="109" t="s">
        <v>40</v>
      </c>
      <c r="T34" s="14"/>
    </row>
    <row r="35" spans="1:20" ht="12" customHeight="1" x14ac:dyDescent="0.25">
      <c r="A35" s="108" t="s">
        <v>43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1"/>
      <c r="R35" s="109" t="s">
        <v>44</v>
      </c>
      <c r="T35" s="14"/>
    </row>
    <row r="36" spans="1:20" ht="24.95" customHeight="1" x14ac:dyDescent="0.25">
      <c r="A36" s="153" t="s">
        <v>45</v>
      </c>
      <c r="B36" s="121">
        <f t="shared" ref="B36:D36" si="16">SUM(B37:B45)</f>
        <v>0</v>
      </c>
      <c r="C36" s="121">
        <f t="shared" si="16"/>
        <v>0</v>
      </c>
      <c r="D36" s="121">
        <f t="shared" si="16"/>
        <v>0</v>
      </c>
      <c r="E36" s="121">
        <f>SUM(E37:E45)</f>
        <v>0</v>
      </c>
      <c r="F36" s="121">
        <f t="shared" ref="F36:H36" si="17">SUM(F37:F45)</f>
        <v>0</v>
      </c>
      <c r="G36" s="121">
        <f t="shared" si="17"/>
        <v>0</v>
      </c>
      <c r="H36" s="121">
        <f t="shared" si="17"/>
        <v>0</v>
      </c>
      <c r="I36" s="121">
        <f t="shared" ref="I36:P36" si="18">SUM(I37:I45)</f>
        <v>0</v>
      </c>
      <c r="J36" s="121">
        <f t="shared" si="18"/>
        <v>0</v>
      </c>
      <c r="K36" s="121">
        <f t="shared" si="18"/>
        <v>0</v>
      </c>
      <c r="L36" s="121">
        <f t="shared" si="18"/>
        <v>0</v>
      </c>
      <c r="M36" s="121">
        <f t="shared" si="18"/>
        <v>0</v>
      </c>
      <c r="N36" s="121">
        <f t="shared" si="18"/>
        <v>0</v>
      </c>
      <c r="O36" s="121">
        <f t="shared" si="18"/>
        <v>2.6307</v>
      </c>
      <c r="P36" s="121">
        <f t="shared" si="18"/>
        <v>4.8951000000000002</v>
      </c>
      <c r="Q36" s="147">
        <f t="shared" ref="Q36" si="19">SUM(Q37:Q45)</f>
        <v>5.2136279999999999</v>
      </c>
      <c r="R36" s="191" t="s">
        <v>46</v>
      </c>
      <c r="T36" s="14"/>
    </row>
    <row r="37" spans="1:20" ht="12" customHeight="1" x14ac:dyDescent="0.25">
      <c r="A37" s="110" t="s">
        <v>47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1"/>
      <c r="R37" s="111" t="s">
        <v>48</v>
      </c>
      <c r="T37" s="14"/>
    </row>
    <row r="38" spans="1:20" ht="12" customHeight="1" x14ac:dyDescent="0.25">
      <c r="A38" s="110" t="s">
        <v>15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1"/>
      <c r="R38" s="111" t="s">
        <v>16</v>
      </c>
      <c r="T38" s="14"/>
    </row>
    <row r="39" spans="1:20" ht="12" customHeight="1" x14ac:dyDescent="0.25">
      <c r="A39" s="112" t="s">
        <v>78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1"/>
      <c r="R39" s="109" t="s">
        <v>34</v>
      </c>
      <c r="T39" s="14"/>
    </row>
    <row r="40" spans="1:20" ht="12" customHeight="1" x14ac:dyDescent="0.25">
      <c r="A40" s="110" t="s">
        <v>18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1"/>
      <c r="R40" s="111" t="s">
        <v>19</v>
      </c>
      <c r="T40" s="14"/>
    </row>
    <row r="41" spans="1:20" ht="12" customHeight="1" x14ac:dyDescent="0.25">
      <c r="A41" s="110" t="s">
        <v>20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1"/>
      <c r="R41" s="111" t="s">
        <v>21</v>
      </c>
      <c r="T41" s="14"/>
    </row>
    <row r="42" spans="1:20" ht="12" customHeight="1" x14ac:dyDescent="0.25">
      <c r="A42" s="110" t="s">
        <v>35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>
        <v>2.6307</v>
      </c>
      <c r="P42" s="16">
        <v>4.8951000000000002</v>
      </c>
      <c r="Q42" s="11">
        <v>5.2136279999999999</v>
      </c>
      <c r="R42" s="111" t="s">
        <v>23</v>
      </c>
      <c r="T42" s="14"/>
    </row>
    <row r="43" spans="1:20" ht="12" customHeight="1" x14ac:dyDescent="0.25">
      <c r="A43" s="110" t="s">
        <v>26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1"/>
      <c r="R43" s="111" t="s">
        <v>27</v>
      </c>
      <c r="T43" s="14"/>
    </row>
    <row r="44" spans="1:20" ht="12" customHeight="1" x14ac:dyDescent="0.25">
      <c r="A44" s="110" t="s">
        <v>28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1"/>
      <c r="R44" s="111" t="s">
        <v>29</v>
      </c>
      <c r="T44" s="14"/>
    </row>
    <row r="45" spans="1:20" ht="12" customHeight="1" x14ac:dyDescent="0.25">
      <c r="A45" s="110" t="s">
        <v>75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1"/>
      <c r="R45" s="111" t="s">
        <v>76</v>
      </c>
      <c r="T45" s="14"/>
    </row>
    <row r="46" spans="1:20" ht="14.25" customHeight="1" x14ac:dyDescent="0.25">
      <c r="A46" s="152" t="s">
        <v>49</v>
      </c>
      <c r="B46" s="121">
        <v>9.0909000000000013</v>
      </c>
      <c r="C46" s="121">
        <v>11.088900000000001</v>
      </c>
      <c r="D46" s="121">
        <v>5.4279000000000002</v>
      </c>
      <c r="E46" s="121">
        <v>4.1958000000000002</v>
      </c>
      <c r="F46" s="121">
        <v>3.9960000000000004</v>
      </c>
      <c r="G46" s="121">
        <v>3.6630000000000003</v>
      </c>
      <c r="H46" s="121">
        <v>3.7296000000000005</v>
      </c>
      <c r="I46" s="121">
        <v>4</v>
      </c>
      <c r="J46" s="121">
        <v>3.6297000000000001</v>
      </c>
      <c r="K46" s="121">
        <v>2.3976000000000002</v>
      </c>
      <c r="L46" s="121">
        <v>1.6660000000000001</v>
      </c>
      <c r="M46" s="121">
        <v>1.7340000000000002</v>
      </c>
      <c r="N46" s="121">
        <v>2.2311000000000001</v>
      </c>
      <c r="O46" s="121">
        <v>1.3653000000000002</v>
      </c>
      <c r="P46" s="121">
        <v>3.2967000000000004</v>
      </c>
      <c r="Q46" s="147">
        <v>1.6356480000000002</v>
      </c>
      <c r="R46" s="196" t="s">
        <v>50</v>
      </c>
      <c r="T46" s="12"/>
    </row>
    <row r="47" spans="1:20" ht="24.95" customHeight="1" x14ac:dyDescent="0.25">
      <c r="A47" s="153" t="s">
        <v>51</v>
      </c>
      <c r="B47" s="121">
        <f t="shared" ref="B47:D47" si="20">B11-B12+B22+B32-B36-B46</f>
        <v>1068.8301000000001</v>
      </c>
      <c r="C47" s="121">
        <f t="shared" si="20"/>
        <v>1199.6658000000002</v>
      </c>
      <c r="D47" s="121">
        <f t="shared" si="20"/>
        <v>2232.3321000000001</v>
      </c>
      <c r="E47" s="121">
        <f>E11-E12+E22+E32-E36-E46</f>
        <v>1956.5415000000003</v>
      </c>
      <c r="F47" s="121">
        <f t="shared" ref="F47:H47" si="21">F11-F12+F22+F32-F36-F46</f>
        <v>730.03590000000008</v>
      </c>
      <c r="G47" s="121">
        <f t="shared" si="21"/>
        <v>920.91150000000016</v>
      </c>
      <c r="H47" s="121">
        <f t="shared" si="21"/>
        <v>1415.6163000000001</v>
      </c>
      <c r="I47" s="121">
        <f t="shared" ref="I47:P47" si="22">I11-I12+I22+I32-I36-I46</f>
        <v>1972</v>
      </c>
      <c r="J47" s="121">
        <f t="shared" si="22"/>
        <v>2226.5378999999998</v>
      </c>
      <c r="K47" s="121">
        <f t="shared" si="22"/>
        <v>2294.8695000000002</v>
      </c>
      <c r="L47" s="121">
        <f t="shared" si="22"/>
        <v>1772.7600000000004</v>
      </c>
      <c r="M47" s="121">
        <f t="shared" si="22"/>
        <v>1168.0700000000002</v>
      </c>
      <c r="N47" s="121">
        <f t="shared" si="22"/>
        <v>1287.7776000000003</v>
      </c>
      <c r="O47" s="121">
        <f t="shared" si="22"/>
        <v>1206.9918000000002</v>
      </c>
      <c r="P47" s="121">
        <f t="shared" si="22"/>
        <v>1227.2382</v>
      </c>
      <c r="Q47" s="147">
        <f t="shared" ref="Q47" si="23">Q11-Q12+Q22+Q32-Q36-Q46</f>
        <v>1202.20128</v>
      </c>
      <c r="R47" s="191" t="s">
        <v>52</v>
      </c>
      <c r="T47" s="12"/>
    </row>
    <row r="48" spans="1:20" ht="15" customHeight="1" x14ac:dyDescent="0.25">
      <c r="A48" s="152" t="s">
        <v>53</v>
      </c>
      <c r="B48" s="133">
        <f t="shared" ref="B48:D48" si="24">B49+B51</f>
        <v>1068.8301000000001</v>
      </c>
      <c r="C48" s="133">
        <f t="shared" si="24"/>
        <v>1199.6658000000002</v>
      </c>
      <c r="D48" s="133">
        <f t="shared" si="24"/>
        <v>2232.3321000000001</v>
      </c>
      <c r="E48" s="133">
        <f>E49+E51</f>
        <v>1956.5415000000003</v>
      </c>
      <c r="F48" s="121">
        <f t="shared" ref="F48:H48" si="25">F49+F51</f>
        <v>730.03590000000008</v>
      </c>
      <c r="G48" s="133">
        <f t="shared" si="25"/>
        <v>920.91150000000016</v>
      </c>
      <c r="H48" s="133">
        <f t="shared" si="25"/>
        <v>1415.6163000000001</v>
      </c>
      <c r="I48" s="133">
        <f t="shared" ref="I48:P48" si="26">I49+I51</f>
        <v>1972</v>
      </c>
      <c r="J48" s="133">
        <f t="shared" si="26"/>
        <v>2226.5379000000003</v>
      </c>
      <c r="K48" s="121">
        <f t="shared" si="26"/>
        <v>2294.8695000000002</v>
      </c>
      <c r="L48" s="133">
        <f t="shared" si="26"/>
        <v>1772.5559999999998</v>
      </c>
      <c r="M48" s="133">
        <f t="shared" si="26"/>
        <v>1168.0360000000001</v>
      </c>
      <c r="N48" s="133">
        <f t="shared" si="26"/>
        <v>1287.7776000000006</v>
      </c>
      <c r="O48" s="133">
        <f t="shared" si="26"/>
        <v>1206.9918000000002</v>
      </c>
      <c r="P48" s="133">
        <f t="shared" si="26"/>
        <v>1227.2382</v>
      </c>
      <c r="Q48" s="148">
        <f t="shared" ref="Q48" si="27">Q49+Q51</f>
        <v>1202.20128</v>
      </c>
      <c r="R48" s="196" t="s">
        <v>54</v>
      </c>
      <c r="T48" s="12"/>
    </row>
    <row r="49" spans="1:20" ht="24.95" customHeight="1" x14ac:dyDescent="0.25">
      <c r="A49" s="153" t="s">
        <v>55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47"/>
      <c r="R49" s="191" t="s">
        <v>56</v>
      </c>
      <c r="T49" s="14"/>
    </row>
    <row r="50" spans="1:20" ht="12" customHeight="1" x14ac:dyDescent="0.25">
      <c r="A50" s="154" t="s">
        <v>57</v>
      </c>
      <c r="B50" s="142"/>
      <c r="C50" s="142"/>
      <c r="D50" s="142"/>
      <c r="E50" s="142"/>
      <c r="F50" s="142"/>
      <c r="G50" s="142"/>
      <c r="H50" s="142"/>
      <c r="I50" s="142"/>
      <c r="J50" s="142"/>
      <c r="K50" s="142"/>
      <c r="L50" s="142"/>
      <c r="M50" s="142"/>
      <c r="N50" s="142"/>
      <c r="O50" s="142"/>
      <c r="P50" s="142"/>
      <c r="Q50" s="275"/>
      <c r="R50" s="181" t="s">
        <v>58</v>
      </c>
      <c r="T50" s="14"/>
    </row>
    <row r="51" spans="1:20" ht="20.100000000000001" customHeight="1" x14ac:dyDescent="0.25">
      <c r="A51" s="153" t="s">
        <v>59</v>
      </c>
      <c r="B51" s="121">
        <f t="shared" ref="B51:D51" si="28">SUM(B52:B57)</f>
        <v>1068.8301000000001</v>
      </c>
      <c r="C51" s="121">
        <f t="shared" si="28"/>
        <v>1199.6658000000002</v>
      </c>
      <c r="D51" s="121">
        <f t="shared" si="28"/>
        <v>2232.3321000000001</v>
      </c>
      <c r="E51" s="121">
        <f>SUM(E52:E57)</f>
        <v>1956.5415000000003</v>
      </c>
      <c r="F51" s="121">
        <f t="shared" ref="F51:H51" si="29">SUM(F52:F57)</f>
        <v>730.03590000000008</v>
      </c>
      <c r="G51" s="121">
        <f t="shared" si="29"/>
        <v>920.91150000000016</v>
      </c>
      <c r="H51" s="121">
        <f t="shared" si="29"/>
        <v>1415.6163000000001</v>
      </c>
      <c r="I51" s="121">
        <f t="shared" ref="I51:P51" si="30">SUM(I52:I57)</f>
        <v>1972</v>
      </c>
      <c r="J51" s="121">
        <f t="shared" si="30"/>
        <v>2226.5379000000003</v>
      </c>
      <c r="K51" s="121">
        <f t="shared" si="30"/>
        <v>2294.8695000000002</v>
      </c>
      <c r="L51" s="121">
        <f t="shared" si="30"/>
        <v>1772.5559999999998</v>
      </c>
      <c r="M51" s="121">
        <f t="shared" si="30"/>
        <v>1168.0360000000001</v>
      </c>
      <c r="N51" s="121">
        <f t="shared" si="30"/>
        <v>1287.7776000000006</v>
      </c>
      <c r="O51" s="121">
        <f t="shared" si="30"/>
        <v>1206.9918000000002</v>
      </c>
      <c r="P51" s="121">
        <f t="shared" si="30"/>
        <v>1227.2382</v>
      </c>
      <c r="Q51" s="147">
        <f t="shared" ref="Q51" si="31">SUM(Q52:Q57)</f>
        <v>1202.20128</v>
      </c>
      <c r="R51" s="191" t="s">
        <v>60</v>
      </c>
      <c r="T51" s="12"/>
    </row>
    <row r="52" spans="1:20" ht="12" customHeight="1" x14ac:dyDescent="0.25">
      <c r="A52" s="110" t="s">
        <v>61</v>
      </c>
      <c r="B52" s="16">
        <v>967.69800000000009</v>
      </c>
      <c r="C52" s="16">
        <v>1081.1178000000002</v>
      </c>
      <c r="D52" s="16">
        <v>2109.7548000000002</v>
      </c>
      <c r="E52" s="16">
        <v>1834.7301000000002</v>
      </c>
      <c r="F52" s="16">
        <v>625.40730000000008</v>
      </c>
      <c r="G52" s="16">
        <v>827.0055000000001</v>
      </c>
      <c r="H52" s="16">
        <v>1298.2671</v>
      </c>
      <c r="I52" s="16">
        <v>1855</v>
      </c>
      <c r="J52" s="16">
        <v>2095.7688000000003</v>
      </c>
      <c r="K52" s="16">
        <v>2159.5383000000002</v>
      </c>
      <c r="L52" s="16">
        <v>1625.4379999999999</v>
      </c>
      <c r="M52" s="16">
        <v>1015.308</v>
      </c>
      <c r="N52" s="16">
        <v>1114.4178000000004</v>
      </c>
      <c r="O52" s="16">
        <v>1049.4162000000001</v>
      </c>
      <c r="P52" s="16">
        <v>1080.0522000000001</v>
      </c>
      <c r="Q52" s="11">
        <v>1045.247224</v>
      </c>
      <c r="R52" s="111" t="s">
        <v>62</v>
      </c>
      <c r="T52" s="12"/>
    </row>
    <row r="53" spans="1:20" ht="12" customHeight="1" x14ac:dyDescent="0.25">
      <c r="A53" s="73" t="s">
        <v>63</v>
      </c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1"/>
      <c r="R53" s="75" t="s">
        <v>64</v>
      </c>
      <c r="T53" s="14"/>
    </row>
    <row r="54" spans="1:20" ht="12" customHeight="1" x14ac:dyDescent="0.25">
      <c r="A54" s="73" t="s">
        <v>65</v>
      </c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>
        <v>7.2080000000000002</v>
      </c>
      <c r="M54" s="16">
        <v>4.9300000000000006</v>
      </c>
      <c r="N54" s="16">
        <v>9.8901000000000003</v>
      </c>
      <c r="O54" s="16">
        <v>7.892100000000001</v>
      </c>
      <c r="P54" s="16">
        <v>8.5914000000000001</v>
      </c>
      <c r="Q54" s="11">
        <v>19.525548000000001</v>
      </c>
      <c r="R54" s="75" t="s">
        <v>66</v>
      </c>
      <c r="T54" s="12"/>
    </row>
    <row r="55" spans="1:20" ht="12" customHeight="1" x14ac:dyDescent="0.25">
      <c r="A55" s="73" t="s">
        <v>67</v>
      </c>
      <c r="B55" s="16">
        <v>66.5334</v>
      </c>
      <c r="C55" s="16">
        <v>73.926000000000002</v>
      </c>
      <c r="D55" s="16">
        <v>77.322600000000008</v>
      </c>
      <c r="E55" s="16">
        <v>73.160100000000014</v>
      </c>
      <c r="F55" s="16">
        <v>64.468800000000002</v>
      </c>
      <c r="G55" s="16">
        <v>56.776500000000006</v>
      </c>
      <c r="H55" s="16">
        <v>73.326600000000013</v>
      </c>
      <c r="I55" s="16">
        <v>75</v>
      </c>
      <c r="J55" s="16">
        <v>83.083500000000015</v>
      </c>
      <c r="K55" s="16">
        <v>78.821100000000001</v>
      </c>
      <c r="L55" s="16">
        <v>82.347999999999999</v>
      </c>
      <c r="M55" s="16">
        <v>87.924000000000007</v>
      </c>
      <c r="N55" s="16">
        <v>92.873700000000014</v>
      </c>
      <c r="O55" s="16">
        <v>84.249000000000009</v>
      </c>
      <c r="P55" s="16">
        <v>77.988600000000005</v>
      </c>
      <c r="Q55" s="11">
        <v>79.840068000000002</v>
      </c>
      <c r="R55" s="75" t="s">
        <v>68</v>
      </c>
      <c r="T55" s="12"/>
    </row>
    <row r="56" spans="1:20" ht="12" customHeight="1" x14ac:dyDescent="0.25">
      <c r="A56" s="73" t="s">
        <v>69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1"/>
      <c r="R56" s="75" t="s">
        <v>70</v>
      </c>
      <c r="T56" s="14"/>
    </row>
    <row r="57" spans="1:20" ht="12" customHeight="1" x14ac:dyDescent="0.25">
      <c r="A57" s="73" t="s">
        <v>30</v>
      </c>
      <c r="B57" s="16">
        <v>34.598700000000001</v>
      </c>
      <c r="C57" s="16">
        <v>44.622000000000007</v>
      </c>
      <c r="D57" s="16">
        <v>45.254700000000007</v>
      </c>
      <c r="E57" s="16">
        <v>48.651300000000006</v>
      </c>
      <c r="F57" s="16">
        <v>40.159800000000004</v>
      </c>
      <c r="G57" s="16">
        <v>37.1295</v>
      </c>
      <c r="H57" s="16">
        <v>44.022600000000004</v>
      </c>
      <c r="I57" s="16">
        <v>42</v>
      </c>
      <c r="J57" s="16">
        <v>47.685600000000008</v>
      </c>
      <c r="K57" s="16">
        <v>56.510100000000008</v>
      </c>
      <c r="L57" s="16">
        <v>57.562000000000005</v>
      </c>
      <c r="M57" s="16">
        <v>59.874000000000002</v>
      </c>
      <c r="N57" s="16">
        <v>70.596000000000004</v>
      </c>
      <c r="O57" s="16">
        <v>65.4345</v>
      </c>
      <c r="P57" s="16">
        <v>60.606000000000009</v>
      </c>
      <c r="Q57" s="11">
        <v>57.588440000000006</v>
      </c>
      <c r="R57" s="75" t="s">
        <v>31</v>
      </c>
      <c r="T57" s="12"/>
    </row>
    <row r="58" spans="1:20" x14ac:dyDescent="0.25">
      <c r="A58" s="152" t="s">
        <v>71</v>
      </c>
      <c r="B58" s="121">
        <f t="shared" ref="B58:D58" si="32">B47-B48</f>
        <v>0</v>
      </c>
      <c r="C58" s="121">
        <f t="shared" si="32"/>
        <v>0</v>
      </c>
      <c r="D58" s="121">
        <f t="shared" si="32"/>
        <v>0</v>
      </c>
      <c r="E58" s="121">
        <f t="shared" ref="E58:H58" si="33">E47-E48</f>
        <v>0</v>
      </c>
      <c r="F58" s="121">
        <f t="shared" si="33"/>
        <v>0</v>
      </c>
      <c r="G58" s="121">
        <f t="shared" si="33"/>
        <v>0</v>
      </c>
      <c r="H58" s="121">
        <f t="shared" si="33"/>
        <v>0</v>
      </c>
      <c r="I58" s="121">
        <f t="shared" ref="I58:P58" si="34">I47-I48</f>
        <v>0</v>
      </c>
      <c r="J58" s="121">
        <f t="shared" si="34"/>
        <v>0</v>
      </c>
      <c r="K58" s="121">
        <f t="shared" si="34"/>
        <v>0</v>
      </c>
      <c r="L58" s="121">
        <f t="shared" si="34"/>
        <v>0.20400000000063301</v>
      </c>
      <c r="M58" s="121">
        <f t="shared" si="34"/>
        <v>3.4000000000105501E-2</v>
      </c>
      <c r="N58" s="121">
        <f t="shared" si="34"/>
        <v>0</v>
      </c>
      <c r="O58" s="121">
        <f t="shared" si="34"/>
        <v>0</v>
      </c>
      <c r="P58" s="121">
        <f t="shared" si="34"/>
        <v>0</v>
      </c>
      <c r="Q58" s="147">
        <f t="shared" ref="Q58" si="35">Q47-Q48</f>
        <v>0</v>
      </c>
      <c r="R58" s="196" t="s">
        <v>72</v>
      </c>
      <c r="T58" s="14"/>
    </row>
  </sheetData>
  <mergeCells count="3">
    <mergeCell ref="A1:R1"/>
    <mergeCell ref="B4:Q4"/>
    <mergeCell ref="A2:R2"/>
  </mergeCells>
  <pageMargins left="0.23622047244094491" right="0.23622047244094491" top="0.51181102362204722" bottom="0.19685039370078741" header="0.27559055118110237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V58"/>
  <sheetViews>
    <sheetView zoomScale="120" zoomScaleNormal="120" workbookViewId="0">
      <selection activeCell="U10" sqref="U10"/>
    </sheetView>
  </sheetViews>
  <sheetFormatPr defaultRowHeight="15" x14ac:dyDescent="0.25"/>
  <cols>
    <col min="1" max="1" width="25.7109375" customWidth="1"/>
    <col min="2" max="19" width="8.7109375" customWidth="1"/>
    <col min="20" max="20" width="25.7109375" customWidth="1"/>
  </cols>
  <sheetData>
    <row r="1" spans="1:22" ht="12.95" customHeight="1" x14ac:dyDescent="0.25">
      <c r="A1" s="441" t="s">
        <v>302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  <c r="Q1" s="441"/>
      <c r="R1" s="441"/>
      <c r="S1" s="441"/>
      <c r="T1" s="441"/>
    </row>
    <row r="2" spans="1:22" ht="12.95" customHeight="1" x14ac:dyDescent="0.25">
      <c r="A2" s="441" t="s">
        <v>303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  <c r="Q2" s="441"/>
      <c r="R2" s="441"/>
      <c r="S2" s="441"/>
      <c r="T2" s="441"/>
    </row>
    <row r="3" spans="1:22" ht="12.95" customHeight="1" x14ac:dyDescent="0.25">
      <c r="A3" s="1" t="s">
        <v>266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2"/>
      <c r="N3" s="3"/>
      <c r="O3" s="4"/>
      <c r="P3" s="4"/>
      <c r="Q3" s="4"/>
      <c r="R3" s="4"/>
      <c r="S3" s="4"/>
      <c r="T3" s="326" t="s">
        <v>0</v>
      </c>
    </row>
    <row r="4" spans="1:22" ht="51.75" customHeight="1" x14ac:dyDescent="0.25">
      <c r="A4" s="367"/>
      <c r="B4" s="456" t="s">
        <v>287</v>
      </c>
      <c r="C4" s="457"/>
      <c r="D4" s="457"/>
      <c r="E4" s="457"/>
      <c r="F4" s="457"/>
      <c r="G4" s="457"/>
      <c r="H4" s="457"/>
      <c r="I4" s="457"/>
      <c r="J4" s="457"/>
      <c r="K4" s="457"/>
      <c r="L4" s="457"/>
      <c r="M4" s="457"/>
      <c r="N4" s="457"/>
      <c r="O4" s="457"/>
      <c r="P4" s="457"/>
      <c r="Q4" s="457"/>
      <c r="R4" s="457"/>
      <c r="S4" s="458"/>
      <c r="T4" s="368"/>
    </row>
    <row r="5" spans="1:22" ht="20.25" customHeight="1" x14ac:dyDescent="0.25">
      <c r="A5" s="369"/>
      <c r="B5" s="409">
        <v>2007</v>
      </c>
      <c r="C5" s="409">
        <v>2008</v>
      </c>
      <c r="D5" s="409">
        <v>2009</v>
      </c>
      <c r="E5" s="409">
        <v>2010</v>
      </c>
      <c r="F5" s="411">
        <v>2011</v>
      </c>
      <c r="G5" s="411">
        <v>2012</v>
      </c>
      <c r="H5" s="411">
        <v>2013</v>
      </c>
      <c r="I5" s="411">
        <v>2014</v>
      </c>
      <c r="J5" s="411">
        <v>2015</v>
      </c>
      <c r="K5" s="409">
        <v>2016</v>
      </c>
      <c r="L5" s="409">
        <v>2017</v>
      </c>
      <c r="M5" s="409">
        <v>2018</v>
      </c>
      <c r="N5" s="409">
        <v>2019</v>
      </c>
      <c r="O5" s="409">
        <v>2020</v>
      </c>
      <c r="P5" s="409">
        <v>2021</v>
      </c>
      <c r="Q5" s="409">
        <v>2022</v>
      </c>
      <c r="R5" s="409">
        <v>2023</v>
      </c>
      <c r="S5" s="409">
        <v>2024</v>
      </c>
      <c r="T5" s="370"/>
    </row>
    <row r="6" spans="1:22" ht="12.75" customHeight="1" x14ac:dyDescent="0.25">
      <c r="A6" s="105" t="s">
        <v>1</v>
      </c>
      <c r="B6" s="114">
        <v>35686</v>
      </c>
      <c r="C6" s="114">
        <v>43821</v>
      </c>
      <c r="D6" s="114">
        <v>44936</v>
      </c>
      <c r="E6" s="114">
        <v>42952</v>
      </c>
      <c r="F6" s="114">
        <v>52531.075740999993</v>
      </c>
      <c r="G6" s="114">
        <v>48713.844898000003</v>
      </c>
      <c r="H6" s="114">
        <v>52712.150196999995</v>
      </c>
      <c r="I6" s="114">
        <v>50768.349162999992</v>
      </c>
      <c r="J6" s="114">
        <v>57644.775989000002</v>
      </c>
      <c r="K6" s="114">
        <v>66260</v>
      </c>
      <c r="L6" s="114">
        <v>62816</v>
      </c>
      <c r="M6" s="114">
        <v>67845.477906000015</v>
      </c>
      <c r="N6" s="114">
        <v>63933.708901999998</v>
      </c>
      <c r="O6" s="114">
        <v>63372.786714000002</v>
      </c>
      <c r="P6" s="114">
        <v>62939.413167999999</v>
      </c>
      <c r="Q6" s="114">
        <v>66004.906673000005</v>
      </c>
      <c r="R6" s="114">
        <v>67358.923773000002</v>
      </c>
      <c r="S6" s="10">
        <v>59407.695812000005</v>
      </c>
      <c r="T6" s="107" t="s">
        <v>2</v>
      </c>
      <c r="V6" s="16"/>
    </row>
    <row r="7" spans="1:22" ht="12.75" customHeight="1" x14ac:dyDescent="0.25">
      <c r="A7" s="105" t="s">
        <v>3</v>
      </c>
      <c r="B7" s="16"/>
      <c r="C7" s="16"/>
      <c r="D7" s="16">
        <v>360</v>
      </c>
      <c r="E7" s="16">
        <v>642</v>
      </c>
      <c r="F7" s="16">
        <v>610.43399999999997</v>
      </c>
      <c r="G7" s="16">
        <v>1042.9380000000001</v>
      </c>
      <c r="H7" s="16">
        <v>2324</v>
      </c>
      <c r="I7" s="16">
        <v>2397.3775999999998</v>
      </c>
      <c r="J7" s="16">
        <v>3396.9197999999997</v>
      </c>
      <c r="K7" s="16">
        <v>2295</v>
      </c>
      <c r="L7" s="16">
        <v>3031</v>
      </c>
      <c r="M7" s="16">
        <v>3813.8495999999996</v>
      </c>
      <c r="N7" s="16">
        <v>4448.0409999999993</v>
      </c>
      <c r="O7" s="16">
        <v>3716</v>
      </c>
      <c r="P7" s="16">
        <v>4950.7461999999996</v>
      </c>
      <c r="Q7" s="16">
        <v>5628.3225999999995</v>
      </c>
      <c r="R7" s="16">
        <v>4340.2828</v>
      </c>
      <c r="S7" s="11">
        <v>4207.4384</v>
      </c>
      <c r="T7" s="106" t="s">
        <v>4</v>
      </c>
      <c r="V7" s="16"/>
    </row>
    <row r="8" spans="1:22" ht="12.75" customHeight="1" x14ac:dyDescent="0.25">
      <c r="A8" s="105" t="s">
        <v>5</v>
      </c>
      <c r="B8" s="16">
        <v>3546</v>
      </c>
      <c r="C8" s="16">
        <v>7027</v>
      </c>
      <c r="D8" s="16">
        <v>6139</v>
      </c>
      <c r="E8" s="16">
        <v>7063</v>
      </c>
      <c r="F8" s="16">
        <v>9535.7803600000007</v>
      </c>
      <c r="G8" s="16">
        <v>11785</v>
      </c>
      <c r="H8" s="16">
        <v>11279.920260000001</v>
      </c>
      <c r="I8" s="16">
        <v>14386.550143999999</v>
      </c>
      <c r="J8" s="16">
        <v>14419.125907999998</v>
      </c>
      <c r="K8" s="16">
        <v>8393</v>
      </c>
      <c r="L8" s="16">
        <v>5687</v>
      </c>
      <c r="M8" s="16">
        <v>5046.191726</v>
      </c>
      <c r="N8" s="16">
        <v>4387.1382730000005</v>
      </c>
      <c r="O8" s="16">
        <v>3148</v>
      </c>
      <c r="P8" s="16">
        <v>8179.8372829999998</v>
      </c>
      <c r="Q8" s="16">
        <v>13699.789354000004</v>
      </c>
      <c r="R8" s="16">
        <v>12503.264005999999</v>
      </c>
      <c r="S8" s="11">
        <v>8355.8580129999991</v>
      </c>
      <c r="T8" s="106" t="s">
        <v>6</v>
      </c>
      <c r="V8" s="16"/>
    </row>
    <row r="9" spans="1:22" ht="12.75" customHeight="1" x14ac:dyDescent="0.25">
      <c r="A9" s="105" t="s">
        <v>7</v>
      </c>
      <c r="B9" s="16">
        <v>-630</v>
      </c>
      <c r="C9" s="16">
        <v>-386</v>
      </c>
      <c r="D9" s="16">
        <v>-1665</v>
      </c>
      <c r="E9" s="16">
        <v>1980</v>
      </c>
      <c r="F9" s="16">
        <v>136</v>
      </c>
      <c r="G9" s="16">
        <v>2007</v>
      </c>
      <c r="H9" s="16">
        <v>-691</v>
      </c>
      <c r="I9" s="16">
        <v>1217</v>
      </c>
      <c r="J9" s="16">
        <v>-3192</v>
      </c>
      <c r="K9" s="16">
        <v>-137</v>
      </c>
      <c r="L9" s="16">
        <v>-1131</v>
      </c>
      <c r="M9" s="16">
        <v>-1526.8525559999998</v>
      </c>
      <c r="N9" s="16">
        <v>217.32365599999989</v>
      </c>
      <c r="O9" s="16">
        <v>-429.96705199999997</v>
      </c>
      <c r="P9" s="16">
        <v>1069.0523760000001</v>
      </c>
      <c r="Q9" s="16">
        <v>2228.8681850000003</v>
      </c>
      <c r="R9" s="16">
        <v>340.50158900000008</v>
      </c>
      <c r="S9" s="11">
        <v>925.44033300000001</v>
      </c>
      <c r="T9" s="107" t="s">
        <v>8</v>
      </c>
      <c r="V9" s="16"/>
    </row>
    <row r="10" spans="1:22" ht="12.75" customHeight="1" x14ac:dyDescent="0.25">
      <c r="A10" s="105" t="s">
        <v>9</v>
      </c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1"/>
      <c r="T10" s="107" t="s">
        <v>10</v>
      </c>
      <c r="V10" s="14"/>
    </row>
    <row r="11" spans="1:22" ht="12.75" customHeight="1" x14ac:dyDescent="0.25">
      <c r="A11" s="151" t="s">
        <v>11</v>
      </c>
      <c r="B11" s="121">
        <f t="shared" ref="B11:F11" si="0">B6+B7-B8+B9-B10</f>
        <v>31510</v>
      </c>
      <c r="C11" s="121">
        <f t="shared" si="0"/>
        <v>36408</v>
      </c>
      <c r="D11" s="121">
        <f t="shared" si="0"/>
        <v>37492</v>
      </c>
      <c r="E11" s="121">
        <f t="shared" si="0"/>
        <v>38511</v>
      </c>
      <c r="F11" s="121">
        <f t="shared" si="0"/>
        <v>43741.729380999997</v>
      </c>
      <c r="G11" s="121">
        <f>G6+G7-G8+G9-G10</f>
        <v>39978.782898000005</v>
      </c>
      <c r="H11" s="121">
        <f t="shared" ref="H11:J11" si="1">H6+H7-H8+H9-H10</f>
        <v>43065.229936999996</v>
      </c>
      <c r="I11" s="121">
        <f t="shared" si="1"/>
        <v>39996.176618999991</v>
      </c>
      <c r="J11" s="121">
        <f t="shared" si="1"/>
        <v>43430.569881000003</v>
      </c>
      <c r="K11" s="121">
        <f>K6+K7-K8+K9-K10</f>
        <v>60025</v>
      </c>
      <c r="L11" s="121">
        <f>L6+L7-L8+L9-L10</f>
        <v>59029</v>
      </c>
      <c r="M11" s="121">
        <f t="shared" ref="M11:S11" si="2">M6+M7-M8+M9-M10</f>
        <v>65086.283224000013</v>
      </c>
      <c r="N11" s="121">
        <f t="shared" si="2"/>
        <v>64211.935284999992</v>
      </c>
      <c r="O11" s="121">
        <f t="shared" si="2"/>
        <v>63510.819662000002</v>
      </c>
      <c r="P11" s="121">
        <f t="shared" si="2"/>
        <v>60779.374460999992</v>
      </c>
      <c r="Q11" s="121">
        <f t="shared" ref="Q11:R11" si="3">Q6+Q7-Q8+Q9-Q10</f>
        <v>60162.308103999996</v>
      </c>
      <c r="R11" s="121">
        <f t="shared" si="3"/>
        <v>59536.444156000005</v>
      </c>
      <c r="S11" s="147">
        <f t="shared" si="2"/>
        <v>56184.716532000006</v>
      </c>
      <c r="T11" s="185" t="s">
        <v>12</v>
      </c>
      <c r="V11" s="16"/>
    </row>
    <row r="12" spans="1:22" ht="12.75" customHeight="1" x14ac:dyDescent="0.25">
      <c r="A12" s="151" t="s">
        <v>13</v>
      </c>
      <c r="B12" s="121">
        <f t="shared" ref="B12:F12" si="4">SUM(B13:B21)</f>
        <v>30481</v>
      </c>
      <c r="C12" s="121">
        <f t="shared" si="4"/>
        <v>34922</v>
      </c>
      <c r="D12" s="121">
        <f t="shared" si="4"/>
        <v>35808</v>
      </c>
      <c r="E12" s="121">
        <f t="shared" si="4"/>
        <v>36739</v>
      </c>
      <c r="F12" s="121">
        <f t="shared" si="4"/>
        <v>41342.984988999997</v>
      </c>
      <c r="G12" s="121">
        <f>SUM(G13:G21)</f>
        <v>37772.714582000001</v>
      </c>
      <c r="H12" s="121">
        <f t="shared" ref="H12:J12" si="5">SUM(H13:H21)</f>
        <v>39527.346605999999</v>
      </c>
      <c r="I12" s="121">
        <f t="shared" si="5"/>
        <v>35956.539475999998</v>
      </c>
      <c r="J12" s="121">
        <f t="shared" si="5"/>
        <v>38498.316146999998</v>
      </c>
      <c r="K12" s="121">
        <f>SUM(K13:K21)</f>
        <v>56307</v>
      </c>
      <c r="L12" s="121">
        <f>SUM(L13:L21)</f>
        <v>55068</v>
      </c>
      <c r="M12" s="121">
        <f t="shared" ref="M12:S12" si="6">SUM(M13:M21)</f>
        <v>60648.196631000006</v>
      </c>
      <c r="N12" s="121">
        <f t="shared" si="6"/>
        <v>58947.899302999998</v>
      </c>
      <c r="O12" s="121">
        <f t="shared" si="6"/>
        <v>59614.203025999996</v>
      </c>
      <c r="P12" s="121">
        <f t="shared" si="6"/>
        <v>55554.641860999996</v>
      </c>
      <c r="Q12" s="121">
        <f t="shared" ref="Q12:R12" si="7">SUM(Q13:Q21)</f>
        <v>54851.585475</v>
      </c>
      <c r="R12" s="121">
        <f t="shared" si="7"/>
        <v>54977.245802000005</v>
      </c>
      <c r="S12" s="147">
        <f t="shared" si="6"/>
        <v>51542.537413000005</v>
      </c>
      <c r="T12" s="185" t="s">
        <v>14</v>
      </c>
      <c r="V12" s="16"/>
    </row>
    <row r="13" spans="1:22" ht="12.75" customHeight="1" x14ac:dyDescent="0.25">
      <c r="A13" s="110" t="s">
        <v>15</v>
      </c>
      <c r="B13" s="16">
        <v>30005</v>
      </c>
      <c r="C13" s="16">
        <v>34417</v>
      </c>
      <c r="D13" s="16">
        <v>35224</v>
      </c>
      <c r="E13" s="16">
        <v>36233</v>
      </c>
      <c r="F13" s="16">
        <v>40724.984988999997</v>
      </c>
      <c r="G13" s="16">
        <v>37235.714582000001</v>
      </c>
      <c r="H13" s="16">
        <v>38933.346605999999</v>
      </c>
      <c r="I13" s="16">
        <v>35455.404876000001</v>
      </c>
      <c r="J13" s="16">
        <v>37814.895547</v>
      </c>
      <c r="K13" s="16">
        <v>55564</v>
      </c>
      <c r="L13" s="16">
        <v>54364</v>
      </c>
      <c r="M13" s="16">
        <v>59938.156953000005</v>
      </c>
      <c r="N13" s="16">
        <v>58264.397913000001</v>
      </c>
      <c r="O13" s="16">
        <v>58998.572607999995</v>
      </c>
      <c r="P13" s="16">
        <v>54802.978854000001</v>
      </c>
      <c r="Q13" s="16">
        <v>54078.970516000001</v>
      </c>
      <c r="R13" s="16">
        <v>54204.152052000005</v>
      </c>
      <c r="S13" s="11">
        <v>50865.492309000001</v>
      </c>
      <c r="T13" s="111" t="s">
        <v>16</v>
      </c>
      <c r="V13" s="16"/>
    </row>
    <row r="14" spans="1:22" ht="12.75" customHeight="1" x14ac:dyDescent="0.25">
      <c r="A14" s="112" t="s">
        <v>78</v>
      </c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1"/>
      <c r="T14" s="109" t="s">
        <v>17</v>
      </c>
      <c r="V14" s="16"/>
    </row>
    <row r="15" spans="1:22" ht="12.75" customHeight="1" x14ac:dyDescent="0.25">
      <c r="A15" s="110" t="s">
        <v>18</v>
      </c>
      <c r="B15" s="16"/>
      <c r="C15" s="16"/>
      <c r="D15" s="16"/>
      <c r="E15" s="16"/>
      <c r="F15" s="16"/>
      <c r="G15" s="16"/>
      <c r="H15" s="16">
        <v>84</v>
      </c>
      <c r="I15" s="16">
        <v>43.134599999999999</v>
      </c>
      <c r="J15" s="16">
        <v>180.42059999999998</v>
      </c>
      <c r="K15" s="16">
        <v>215</v>
      </c>
      <c r="L15" s="16">
        <v>226</v>
      </c>
      <c r="M15" s="16">
        <v>242.39939999999999</v>
      </c>
      <c r="N15" s="16">
        <v>209.70479999999998</v>
      </c>
      <c r="O15" s="16">
        <v>169.05839999999998</v>
      </c>
      <c r="P15" s="16">
        <v>283.86359999999996</v>
      </c>
      <c r="Q15" s="16">
        <v>329.5908</v>
      </c>
      <c r="R15" s="16">
        <v>301.803</v>
      </c>
      <c r="S15" s="11">
        <v>317.60219999999998</v>
      </c>
      <c r="T15" s="111" t="s">
        <v>19</v>
      </c>
      <c r="V15" s="16"/>
    </row>
    <row r="16" spans="1:22" ht="12.75" customHeight="1" x14ac:dyDescent="0.25">
      <c r="A16" s="110" t="s">
        <v>20</v>
      </c>
      <c r="B16" s="16">
        <v>476</v>
      </c>
      <c r="C16" s="16">
        <v>505</v>
      </c>
      <c r="D16" s="16">
        <v>584</v>
      </c>
      <c r="E16" s="16">
        <v>506</v>
      </c>
      <c r="F16" s="16">
        <v>618</v>
      </c>
      <c r="G16" s="16">
        <v>537</v>
      </c>
      <c r="H16" s="16">
        <v>510</v>
      </c>
      <c r="I16" s="16">
        <v>458</v>
      </c>
      <c r="J16" s="16">
        <v>503</v>
      </c>
      <c r="K16" s="16">
        <v>528</v>
      </c>
      <c r="L16" s="16">
        <v>478</v>
      </c>
      <c r="M16" s="16">
        <v>467.64027800000002</v>
      </c>
      <c r="N16" s="16">
        <v>473.79659000000004</v>
      </c>
      <c r="O16" s="16">
        <v>446.57201799999996</v>
      </c>
      <c r="P16" s="16">
        <v>467.79940700000003</v>
      </c>
      <c r="Q16" s="16">
        <v>443.024159</v>
      </c>
      <c r="R16" s="16">
        <v>471.29075</v>
      </c>
      <c r="S16" s="11">
        <v>359.442904</v>
      </c>
      <c r="T16" s="111" t="s">
        <v>21</v>
      </c>
      <c r="V16" s="16"/>
    </row>
    <row r="17" spans="1:22" ht="12.75" customHeight="1" x14ac:dyDescent="0.25">
      <c r="A17" s="110" t="s">
        <v>22</v>
      </c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1"/>
      <c r="T17" s="111" t="s">
        <v>23</v>
      </c>
      <c r="V17" s="14"/>
    </row>
    <row r="18" spans="1:22" ht="12.75" customHeight="1" x14ac:dyDescent="0.25">
      <c r="A18" s="110" t="s">
        <v>24</v>
      </c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1"/>
      <c r="T18" s="111" t="s">
        <v>25</v>
      </c>
      <c r="V18" s="14"/>
    </row>
    <row r="19" spans="1:22" ht="12.75" customHeight="1" x14ac:dyDescent="0.25">
      <c r="A19" s="110" t="s">
        <v>26</v>
      </c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1"/>
      <c r="T19" s="111" t="s">
        <v>27</v>
      </c>
      <c r="V19" s="14"/>
    </row>
    <row r="20" spans="1:22" ht="12.75" customHeight="1" x14ac:dyDescent="0.25">
      <c r="A20" s="110" t="s">
        <v>28</v>
      </c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1"/>
      <c r="T20" s="111" t="s">
        <v>29</v>
      </c>
      <c r="V20" s="14"/>
    </row>
    <row r="21" spans="1:22" ht="12.75" customHeight="1" x14ac:dyDescent="0.25">
      <c r="A21" s="110" t="s">
        <v>75</v>
      </c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1"/>
      <c r="T21" s="111" t="s">
        <v>76</v>
      </c>
      <c r="V21" s="14"/>
    </row>
    <row r="22" spans="1:22" ht="12.75" customHeight="1" x14ac:dyDescent="0.25">
      <c r="A22" s="151" t="s">
        <v>32</v>
      </c>
      <c r="B22" s="133">
        <f t="shared" ref="B22:F22" si="8">SUM(B23:B31)</f>
        <v>0</v>
      </c>
      <c r="C22" s="133">
        <f t="shared" si="8"/>
        <v>0</v>
      </c>
      <c r="D22" s="133">
        <f t="shared" si="8"/>
        <v>0</v>
      </c>
      <c r="E22" s="133">
        <f t="shared" si="8"/>
        <v>0</v>
      </c>
      <c r="F22" s="133">
        <f t="shared" si="8"/>
        <v>0</v>
      </c>
      <c r="G22" s="133">
        <f>SUM(G23:G31)</f>
        <v>0</v>
      </c>
      <c r="H22" s="133">
        <f t="shared" ref="H22:J22" si="9">SUM(H23:H31)</f>
        <v>0</v>
      </c>
      <c r="I22" s="133">
        <f t="shared" si="9"/>
        <v>0</v>
      </c>
      <c r="J22" s="133">
        <f t="shared" si="9"/>
        <v>0</v>
      </c>
      <c r="K22" s="133">
        <f>SUM(K23:K31)</f>
        <v>0</v>
      </c>
      <c r="L22" s="133">
        <f>SUM(L23:L31)</f>
        <v>0</v>
      </c>
      <c r="M22" s="133">
        <f t="shared" ref="M22:S22" si="10">SUM(M23:M31)</f>
        <v>0</v>
      </c>
      <c r="N22" s="133">
        <f t="shared" si="10"/>
        <v>0</v>
      </c>
      <c r="O22" s="133">
        <f t="shared" si="10"/>
        <v>0</v>
      </c>
      <c r="P22" s="133">
        <f t="shared" si="10"/>
        <v>0</v>
      </c>
      <c r="Q22" s="133">
        <f t="shared" ref="Q22:R22" si="11">SUM(Q23:Q31)</f>
        <v>0</v>
      </c>
      <c r="R22" s="133">
        <f t="shared" si="11"/>
        <v>0</v>
      </c>
      <c r="S22" s="148">
        <f t="shared" si="10"/>
        <v>0</v>
      </c>
      <c r="T22" s="185" t="s">
        <v>33</v>
      </c>
      <c r="V22" s="14"/>
    </row>
    <row r="23" spans="1:22" ht="12.75" customHeight="1" x14ac:dyDescent="0.25">
      <c r="A23" s="110" t="s">
        <v>15</v>
      </c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1"/>
      <c r="T23" s="111" t="s">
        <v>16</v>
      </c>
      <c r="V23" s="14"/>
    </row>
    <row r="24" spans="1:22" ht="12.75" customHeight="1" x14ac:dyDescent="0.25">
      <c r="A24" s="112" t="s">
        <v>78</v>
      </c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1"/>
      <c r="T24" s="109" t="s">
        <v>34</v>
      </c>
      <c r="V24" s="14"/>
    </row>
    <row r="25" spans="1:22" ht="12.75" customHeight="1" x14ac:dyDescent="0.25">
      <c r="A25" s="110" t="s">
        <v>18</v>
      </c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1"/>
      <c r="T25" s="111" t="s">
        <v>19</v>
      </c>
      <c r="V25" s="14"/>
    </row>
    <row r="26" spans="1:22" ht="12.75" customHeight="1" x14ac:dyDescent="0.25">
      <c r="A26" s="110" t="s">
        <v>20</v>
      </c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1"/>
      <c r="T26" s="111" t="s">
        <v>21</v>
      </c>
      <c r="V26" s="14"/>
    </row>
    <row r="27" spans="1:22" ht="12.75" customHeight="1" x14ac:dyDescent="0.25">
      <c r="A27" s="110" t="s">
        <v>35</v>
      </c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1"/>
      <c r="T27" s="111" t="s">
        <v>23</v>
      </c>
      <c r="V27" s="14"/>
    </row>
    <row r="28" spans="1:22" ht="12.75" customHeight="1" x14ac:dyDescent="0.25">
      <c r="A28" s="110" t="s">
        <v>24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1"/>
      <c r="T28" s="111" t="s">
        <v>25</v>
      </c>
      <c r="V28" s="14"/>
    </row>
    <row r="29" spans="1:22" ht="12.75" customHeight="1" x14ac:dyDescent="0.25">
      <c r="A29" s="110" t="s">
        <v>36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1"/>
      <c r="T29" s="111" t="s">
        <v>27</v>
      </c>
      <c r="V29" s="14"/>
    </row>
    <row r="30" spans="1:22" ht="12.75" customHeight="1" x14ac:dyDescent="0.25">
      <c r="A30" s="110" t="s">
        <v>28</v>
      </c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1"/>
      <c r="T30" s="111" t="s">
        <v>29</v>
      </c>
      <c r="V30" s="14"/>
    </row>
    <row r="31" spans="1:22" ht="12.75" customHeight="1" x14ac:dyDescent="0.25">
      <c r="A31" s="110" t="s">
        <v>75</v>
      </c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1"/>
      <c r="T31" s="111" t="s">
        <v>76</v>
      </c>
      <c r="V31" s="14"/>
    </row>
    <row r="32" spans="1:22" ht="12.75" customHeight="1" x14ac:dyDescent="0.25">
      <c r="A32" s="152" t="s">
        <v>37</v>
      </c>
      <c r="B32" s="134">
        <f t="shared" ref="B32:F32" si="12">B33+B34+B35</f>
        <v>0</v>
      </c>
      <c r="C32" s="134">
        <f t="shared" si="12"/>
        <v>0</v>
      </c>
      <c r="D32" s="134">
        <f t="shared" si="12"/>
        <v>0</v>
      </c>
      <c r="E32" s="134">
        <f t="shared" si="12"/>
        <v>0</v>
      </c>
      <c r="F32" s="134">
        <f t="shared" si="12"/>
        <v>0</v>
      </c>
      <c r="G32" s="134">
        <f>G33+G34+G35</f>
        <v>0</v>
      </c>
      <c r="H32" s="134">
        <f t="shared" ref="H32:K32" si="13">H33+H34+H35</f>
        <v>0</v>
      </c>
      <c r="I32" s="134">
        <f t="shared" si="13"/>
        <v>0</v>
      </c>
      <c r="J32" s="134">
        <f t="shared" si="13"/>
        <v>0</v>
      </c>
      <c r="K32" s="134">
        <f t="shared" si="13"/>
        <v>0</v>
      </c>
      <c r="L32" s="134">
        <f>L33+L34+L35</f>
        <v>0</v>
      </c>
      <c r="M32" s="134">
        <f t="shared" ref="M32:S32" si="14">M33+M34+M35</f>
        <v>0</v>
      </c>
      <c r="N32" s="134">
        <f t="shared" si="14"/>
        <v>0</v>
      </c>
      <c r="O32" s="134">
        <f t="shared" si="14"/>
        <v>0</v>
      </c>
      <c r="P32" s="134">
        <f t="shared" si="14"/>
        <v>0</v>
      </c>
      <c r="Q32" s="134">
        <f t="shared" ref="Q32:R32" si="15">Q33+Q34+Q35</f>
        <v>0</v>
      </c>
      <c r="R32" s="134">
        <f t="shared" si="15"/>
        <v>0</v>
      </c>
      <c r="S32" s="190">
        <f t="shared" si="14"/>
        <v>0</v>
      </c>
      <c r="T32" s="191" t="s">
        <v>38</v>
      </c>
      <c r="V32" s="14"/>
    </row>
    <row r="33" spans="1:22" ht="12.75" customHeight="1" x14ac:dyDescent="0.25">
      <c r="A33" s="108" t="s">
        <v>41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1"/>
      <c r="T33" s="109" t="s">
        <v>42</v>
      </c>
      <c r="V33" s="14"/>
    </row>
    <row r="34" spans="1:22" ht="12.75" customHeight="1" x14ac:dyDescent="0.25">
      <c r="A34" s="112" t="s">
        <v>39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1"/>
      <c r="T34" s="109" t="s">
        <v>40</v>
      </c>
      <c r="V34" s="14"/>
    </row>
    <row r="35" spans="1:22" ht="12.75" customHeight="1" x14ac:dyDescent="0.25">
      <c r="A35" s="108" t="s">
        <v>43</v>
      </c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1"/>
      <c r="T35" s="109" t="s">
        <v>44</v>
      </c>
      <c r="V35" s="14"/>
    </row>
    <row r="36" spans="1:22" ht="12.75" customHeight="1" x14ac:dyDescent="0.25">
      <c r="A36" s="153" t="s">
        <v>45</v>
      </c>
      <c r="B36" s="121">
        <f t="shared" ref="B36:F36" si="16">SUM(B37:B45)</f>
        <v>0</v>
      </c>
      <c r="C36" s="121">
        <f t="shared" si="16"/>
        <v>0</v>
      </c>
      <c r="D36" s="121">
        <f t="shared" si="16"/>
        <v>0</v>
      </c>
      <c r="E36" s="121">
        <f t="shared" si="16"/>
        <v>0</v>
      </c>
      <c r="F36" s="121">
        <f t="shared" si="16"/>
        <v>0</v>
      </c>
      <c r="G36" s="121">
        <f>SUM(G37:G45)</f>
        <v>0</v>
      </c>
      <c r="H36" s="121">
        <f t="shared" ref="H36:J36" si="17">SUM(H37:H45)</f>
        <v>0</v>
      </c>
      <c r="I36" s="121">
        <f t="shared" si="17"/>
        <v>0</v>
      </c>
      <c r="J36" s="121">
        <f t="shared" si="17"/>
        <v>0</v>
      </c>
      <c r="K36" s="121">
        <f>SUM(K37:K45)</f>
        <v>0</v>
      </c>
      <c r="L36" s="121">
        <f>SUM(L37:L45)</f>
        <v>0</v>
      </c>
      <c r="M36" s="121">
        <f t="shared" ref="M36:S36" si="18">SUM(M37:M45)</f>
        <v>0</v>
      </c>
      <c r="N36" s="121">
        <f t="shared" si="18"/>
        <v>0</v>
      </c>
      <c r="O36" s="121">
        <f t="shared" si="18"/>
        <v>0</v>
      </c>
      <c r="P36" s="121">
        <f t="shared" si="18"/>
        <v>0</v>
      </c>
      <c r="Q36" s="121">
        <f t="shared" ref="Q36:R36" si="19">SUM(Q37:Q45)</f>
        <v>0</v>
      </c>
      <c r="R36" s="121">
        <f t="shared" si="19"/>
        <v>0</v>
      </c>
      <c r="S36" s="147">
        <f t="shared" si="18"/>
        <v>0</v>
      </c>
      <c r="T36" s="191" t="s">
        <v>46</v>
      </c>
      <c r="V36" s="14"/>
    </row>
    <row r="37" spans="1:22" ht="12.75" customHeight="1" x14ac:dyDescent="0.25">
      <c r="A37" s="110" t="s">
        <v>47</v>
      </c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1"/>
      <c r="T37" s="111" t="s">
        <v>48</v>
      </c>
      <c r="V37" s="14"/>
    </row>
    <row r="38" spans="1:22" ht="12.75" customHeight="1" x14ac:dyDescent="0.25">
      <c r="A38" s="110" t="s">
        <v>15</v>
      </c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1"/>
      <c r="T38" s="111" t="s">
        <v>16</v>
      </c>
      <c r="V38" s="14"/>
    </row>
    <row r="39" spans="1:22" ht="12.75" customHeight="1" x14ac:dyDescent="0.25">
      <c r="A39" s="112" t="s">
        <v>78</v>
      </c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1"/>
      <c r="T39" s="109" t="s">
        <v>34</v>
      </c>
      <c r="V39" s="14"/>
    </row>
    <row r="40" spans="1:22" ht="12.75" customHeight="1" x14ac:dyDescent="0.25">
      <c r="A40" s="110" t="s">
        <v>18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1"/>
      <c r="T40" s="111" t="s">
        <v>19</v>
      </c>
      <c r="V40" s="14"/>
    </row>
    <row r="41" spans="1:22" ht="12.75" customHeight="1" x14ac:dyDescent="0.25">
      <c r="A41" s="110" t="s">
        <v>20</v>
      </c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1"/>
      <c r="T41" s="111" t="s">
        <v>21</v>
      </c>
      <c r="V41" s="14"/>
    </row>
    <row r="42" spans="1:22" ht="12.75" customHeight="1" x14ac:dyDescent="0.25">
      <c r="A42" s="110" t="s">
        <v>35</v>
      </c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1"/>
      <c r="T42" s="111" t="s">
        <v>23</v>
      </c>
      <c r="V42" s="14"/>
    </row>
    <row r="43" spans="1:22" ht="12.75" customHeight="1" x14ac:dyDescent="0.25">
      <c r="A43" s="110" t="s">
        <v>26</v>
      </c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1"/>
      <c r="T43" s="111" t="s">
        <v>27</v>
      </c>
      <c r="V43" s="14"/>
    </row>
    <row r="44" spans="1:22" ht="12.75" customHeight="1" x14ac:dyDescent="0.25">
      <c r="A44" s="110" t="s">
        <v>28</v>
      </c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1"/>
      <c r="T44" s="111" t="s">
        <v>29</v>
      </c>
      <c r="V44" s="14"/>
    </row>
    <row r="45" spans="1:22" ht="12.75" customHeight="1" x14ac:dyDescent="0.25">
      <c r="A45" s="110" t="s">
        <v>75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1"/>
      <c r="T45" s="111" t="s">
        <v>76</v>
      </c>
      <c r="V45" s="14"/>
    </row>
    <row r="46" spans="1:22" ht="12.75" customHeight="1" x14ac:dyDescent="0.25">
      <c r="A46" s="152" t="s">
        <v>49</v>
      </c>
      <c r="B46" s="133"/>
      <c r="C46" s="133"/>
      <c r="D46" s="133"/>
      <c r="E46" s="133"/>
      <c r="F46" s="133"/>
      <c r="G46" s="133"/>
      <c r="H46" s="133"/>
      <c r="I46" s="133"/>
      <c r="J46" s="133"/>
      <c r="K46" s="133"/>
      <c r="L46" s="133"/>
      <c r="M46" s="133"/>
      <c r="N46" s="133"/>
      <c r="O46" s="133"/>
      <c r="P46" s="133"/>
      <c r="Q46" s="133"/>
      <c r="R46" s="133"/>
      <c r="S46" s="148"/>
      <c r="T46" s="196" t="s">
        <v>50</v>
      </c>
      <c r="V46" s="14"/>
    </row>
    <row r="47" spans="1:22" ht="12.75" customHeight="1" x14ac:dyDescent="0.25">
      <c r="A47" s="153" t="s">
        <v>51</v>
      </c>
      <c r="B47" s="121">
        <f t="shared" ref="B47:F47" si="20">B11-B12+B22+B32-B36-B46</f>
        <v>1029</v>
      </c>
      <c r="C47" s="121">
        <f t="shared" si="20"/>
        <v>1486</v>
      </c>
      <c r="D47" s="121">
        <f t="shared" si="20"/>
        <v>1684</v>
      </c>
      <c r="E47" s="121">
        <f t="shared" si="20"/>
        <v>1772</v>
      </c>
      <c r="F47" s="121">
        <f t="shared" si="20"/>
        <v>2398.7443920000005</v>
      </c>
      <c r="G47" s="121">
        <f>G11-G12+G22+G32-G36-G46</f>
        <v>2206.0683160000044</v>
      </c>
      <c r="H47" s="121">
        <f t="shared" ref="H47:J47" si="21">H11-H12+H22+H32-H36-H46</f>
        <v>3537.8833309999973</v>
      </c>
      <c r="I47" s="121">
        <f t="shared" si="21"/>
        <v>4039.6371429999926</v>
      </c>
      <c r="J47" s="121">
        <f t="shared" si="21"/>
        <v>4932.2537340000054</v>
      </c>
      <c r="K47" s="121">
        <f>K11-K12+K22+K32-K36-K46</f>
        <v>3718</v>
      </c>
      <c r="L47" s="121">
        <f>L11-L12+L22+L32-L36-L46</f>
        <v>3961</v>
      </c>
      <c r="M47" s="121">
        <f t="shared" ref="M47:S47" si="22">M11-M12+M22+M32-M36-M46</f>
        <v>4438.0865930000073</v>
      </c>
      <c r="N47" s="121">
        <f t="shared" si="22"/>
        <v>5264.035981999994</v>
      </c>
      <c r="O47" s="121">
        <f t="shared" si="22"/>
        <v>3896.6166360000061</v>
      </c>
      <c r="P47" s="121">
        <f t="shared" si="22"/>
        <v>5224.7325999999957</v>
      </c>
      <c r="Q47" s="121">
        <f t="shared" ref="Q47:R47" si="23">Q11-Q12+Q22+Q32-Q36-Q46</f>
        <v>5310.7226289999962</v>
      </c>
      <c r="R47" s="121">
        <f t="shared" si="23"/>
        <v>4559.1983540000001</v>
      </c>
      <c r="S47" s="147">
        <f t="shared" si="22"/>
        <v>4642.1791190000004</v>
      </c>
      <c r="T47" s="191" t="s">
        <v>52</v>
      </c>
      <c r="V47" s="16"/>
    </row>
    <row r="48" spans="1:22" ht="12.75" customHeight="1" x14ac:dyDescent="0.25">
      <c r="A48" s="152" t="s">
        <v>53</v>
      </c>
      <c r="B48" s="121">
        <f t="shared" ref="B48:F48" si="24">B49+B51</f>
        <v>1028.6599999999999</v>
      </c>
      <c r="C48" s="121">
        <f t="shared" si="24"/>
        <v>1486</v>
      </c>
      <c r="D48" s="121">
        <f t="shared" si="24"/>
        <v>1684</v>
      </c>
      <c r="E48" s="121">
        <f t="shared" si="24"/>
        <v>1772</v>
      </c>
      <c r="F48" s="121">
        <f t="shared" si="24"/>
        <v>2399</v>
      </c>
      <c r="G48" s="121">
        <f t="shared" ref="G48:J48" si="25">G49+G51</f>
        <v>2206.0251900000003</v>
      </c>
      <c r="H48" s="121">
        <f t="shared" si="25"/>
        <v>3538.0966490000001</v>
      </c>
      <c r="I48" s="121">
        <f t="shared" si="25"/>
        <v>4039.857579</v>
      </c>
      <c r="J48" s="121">
        <f t="shared" si="25"/>
        <v>4932.4797509999999</v>
      </c>
      <c r="K48" s="121">
        <f>K49+K51</f>
        <v>3718</v>
      </c>
      <c r="L48" s="121">
        <f>L49+L51</f>
        <v>3961.4037699999999</v>
      </c>
      <c r="M48" s="121">
        <f t="shared" ref="M48:S48" si="26">M49+M51</f>
        <v>4438.1411207136698</v>
      </c>
      <c r="N48" s="121">
        <f t="shared" si="26"/>
        <v>5263.7992819999999</v>
      </c>
      <c r="O48" s="121">
        <f t="shared" si="26"/>
        <v>3896.1258329999996</v>
      </c>
      <c r="P48" s="121">
        <f t="shared" si="26"/>
        <v>5225.1645499999995</v>
      </c>
      <c r="Q48" s="121">
        <f t="shared" ref="Q48:R48" si="27">Q49+Q51</f>
        <v>5310.4002439999995</v>
      </c>
      <c r="R48" s="121">
        <f t="shared" si="27"/>
        <v>4559.4334610000005</v>
      </c>
      <c r="S48" s="147">
        <f t="shared" si="26"/>
        <v>4641.7093189999996</v>
      </c>
      <c r="T48" s="196" t="s">
        <v>54</v>
      </c>
      <c r="V48" s="16"/>
    </row>
    <row r="49" spans="1:22" ht="12.75" customHeight="1" x14ac:dyDescent="0.25">
      <c r="A49" s="153" t="s">
        <v>55</v>
      </c>
      <c r="B49" s="121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47"/>
      <c r="T49" s="191" t="s">
        <v>56</v>
      </c>
      <c r="V49" s="16"/>
    </row>
    <row r="50" spans="1:22" ht="12.75" customHeight="1" x14ac:dyDescent="0.25">
      <c r="A50" s="154" t="s">
        <v>57</v>
      </c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1"/>
      <c r="T50" s="181" t="s">
        <v>58</v>
      </c>
      <c r="V50" s="17"/>
    </row>
    <row r="51" spans="1:22" ht="12.75" customHeight="1" x14ac:dyDescent="0.25">
      <c r="A51" s="153" t="s">
        <v>59</v>
      </c>
      <c r="B51" s="121">
        <f t="shared" ref="B51:F51" si="28">SUM(B52:B57)</f>
        <v>1028.6599999999999</v>
      </c>
      <c r="C51" s="121">
        <f t="shared" si="28"/>
        <v>1486</v>
      </c>
      <c r="D51" s="121">
        <f t="shared" si="28"/>
        <v>1684</v>
      </c>
      <c r="E51" s="121">
        <f t="shared" si="28"/>
        <v>1772</v>
      </c>
      <c r="F51" s="121">
        <f t="shared" si="28"/>
        <v>2399</v>
      </c>
      <c r="G51" s="121">
        <f>SUM(G52:G57)</f>
        <v>2206.0251900000003</v>
      </c>
      <c r="H51" s="121">
        <f t="shared" ref="H51:J51" si="29">SUM(H52:H57)</f>
        <v>3538.0966490000001</v>
      </c>
      <c r="I51" s="121">
        <f t="shared" si="29"/>
        <v>4039.857579</v>
      </c>
      <c r="J51" s="121">
        <f t="shared" si="29"/>
        <v>4932.4797509999999</v>
      </c>
      <c r="K51" s="121">
        <f>SUM(K52:K57)</f>
        <v>3718</v>
      </c>
      <c r="L51" s="121">
        <f>SUM(L52:L57)</f>
        <v>3961.4037699999999</v>
      </c>
      <c r="M51" s="121">
        <f t="shared" ref="M51:S51" si="30">SUM(M52:M57)</f>
        <v>4438.1411207136698</v>
      </c>
      <c r="N51" s="121">
        <f t="shared" si="30"/>
        <v>5263.7992819999999</v>
      </c>
      <c r="O51" s="121">
        <f t="shared" si="30"/>
        <v>3896.1258329999996</v>
      </c>
      <c r="P51" s="121">
        <f t="shared" si="30"/>
        <v>5225.1645499999995</v>
      </c>
      <c r="Q51" s="121">
        <f t="shared" ref="Q51:R51" si="31">SUM(Q52:Q57)</f>
        <v>5310.4002439999995</v>
      </c>
      <c r="R51" s="121">
        <f t="shared" si="31"/>
        <v>4559.4334610000005</v>
      </c>
      <c r="S51" s="147">
        <f t="shared" si="30"/>
        <v>4641.7093189999996</v>
      </c>
      <c r="T51" s="191" t="s">
        <v>60</v>
      </c>
      <c r="V51" s="16"/>
    </row>
    <row r="52" spans="1:22" ht="12.75" customHeight="1" x14ac:dyDescent="0.25">
      <c r="A52" s="110" t="s">
        <v>61</v>
      </c>
      <c r="B52" s="16">
        <v>144.26</v>
      </c>
      <c r="C52" s="16">
        <v>205</v>
      </c>
      <c r="D52" s="16">
        <v>448</v>
      </c>
      <c r="E52" s="16">
        <v>511</v>
      </c>
      <c r="F52" s="16">
        <v>660</v>
      </c>
      <c r="G52" s="16">
        <v>471</v>
      </c>
      <c r="H52" s="16">
        <v>2231</v>
      </c>
      <c r="I52" s="16">
        <v>2742.962</v>
      </c>
      <c r="J52" s="16">
        <v>3352.9822199999994</v>
      </c>
      <c r="K52" s="16">
        <v>2113</v>
      </c>
      <c r="L52" s="16">
        <v>2784</v>
      </c>
      <c r="M52" s="16">
        <v>3298.9436397136701</v>
      </c>
      <c r="N52" s="16">
        <v>4169.18</v>
      </c>
      <c r="O52" s="16">
        <v>3049.9269999999997</v>
      </c>
      <c r="P52" s="16">
        <v>4259.2343999999994</v>
      </c>
      <c r="Q52" s="16">
        <v>4333.3065999999999</v>
      </c>
      <c r="R52" s="16">
        <v>3591.6032</v>
      </c>
      <c r="S52" s="11">
        <v>3755.7011999999995</v>
      </c>
      <c r="T52" s="111" t="s">
        <v>62</v>
      </c>
      <c r="V52" s="16"/>
    </row>
    <row r="53" spans="1:22" ht="12.75" customHeight="1" x14ac:dyDescent="0.25">
      <c r="A53" s="73" t="s">
        <v>63</v>
      </c>
      <c r="B53" s="16"/>
      <c r="C53" s="16">
        <v>3</v>
      </c>
      <c r="D53" s="16"/>
      <c r="E53" s="16"/>
      <c r="F53" s="16"/>
      <c r="G53" s="16"/>
      <c r="H53" s="16"/>
      <c r="I53" s="16"/>
      <c r="J53" s="16"/>
      <c r="K53" s="16">
        <v>2</v>
      </c>
      <c r="L53" s="16">
        <v>0.40377000000000002</v>
      </c>
      <c r="M53" s="16">
        <v>2.6195000000000004</v>
      </c>
      <c r="N53" s="16">
        <v>1.9290240000000001</v>
      </c>
      <c r="O53" s="16">
        <v>1.7302949999999999</v>
      </c>
      <c r="P53" s="16">
        <v>1</v>
      </c>
      <c r="Q53" s="16">
        <v>0</v>
      </c>
      <c r="R53" s="16"/>
      <c r="S53" s="11"/>
      <c r="T53" s="75" t="s">
        <v>64</v>
      </c>
      <c r="V53" s="16"/>
    </row>
    <row r="54" spans="1:22" ht="12.75" customHeight="1" x14ac:dyDescent="0.25">
      <c r="A54" s="73" t="s">
        <v>65</v>
      </c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1"/>
      <c r="T54" s="75" t="s">
        <v>66</v>
      </c>
      <c r="V54" s="16"/>
    </row>
    <row r="55" spans="1:22" ht="12.75" customHeight="1" x14ac:dyDescent="0.25">
      <c r="A55" s="73" t="s">
        <v>67</v>
      </c>
      <c r="B55" s="16">
        <v>602</v>
      </c>
      <c r="C55" s="16">
        <v>851</v>
      </c>
      <c r="D55" s="16">
        <v>775</v>
      </c>
      <c r="E55" s="16">
        <v>742</v>
      </c>
      <c r="F55" s="16">
        <v>1070</v>
      </c>
      <c r="G55" s="16">
        <v>1209.2597780000001</v>
      </c>
      <c r="H55" s="16">
        <v>607.46493799999996</v>
      </c>
      <c r="I55" s="16">
        <v>627.68265700000006</v>
      </c>
      <c r="J55" s="16">
        <v>742.92336</v>
      </c>
      <c r="K55" s="16">
        <v>848</v>
      </c>
      <c r="L55" s="16">
        <v>653</v>
      </c>
      <c r="M55" s="16">
        <v>567.50531000000001</v>
      </c>
      <c r="N55" s="16">
        <v>650.81695100000002</v>
      </c>
      <c r="O55" s="16">
        <v>541.54613699999993</v>
      </c>
      <c r="P55" s="16">
        <v>626.78151500000001</v>
      </c>
      <c r="Q55" s="16">
        <v>599.98542500000008</v>
      </c>
      <c r="R55" s="16">
        <v>570.36312500000008</v>
      </c>
      <c r="S55" s="11">
        <v>585.81100199999992</v>
      </c>
      <c r="T55" s="75" t="s">
        <v>68</v>
      </c>
      <c r="V55" s="16"/>
    </row>
    <row r="56" spans="1:22" ht="12.75" customHeight="1" x14ac:dyDescent="0.25">
      <c r="A56" s="73" t="s">
        <v>69</v>
      </c>
      <c r="B56" s="16">
        <v>6.4</v>
      </c>
      <c r="C56" s="16">
        <v>7</v>
      </c>
      <c r="D56" s="16">
        <v>3</v>
      </c>
      <c r="E56" s="16">
        <v>1</v>
      </c>
      <c r="F56" s="16">
        <v>14</v>
      </c>
      <c r="G56" s="16">
        <v>4.8770000000000007</v>
      </c>
      <c r="H56" s="16">
        <v>2.9270999999999998</v>
      </c>
      <c r="I56" s="16">
        <v>9.6810000000000009</v>
      </c>
      <c r="J56" s="16">
        <v>8.7137999999999991</v>
      </c>
      <c r="K56" s="16">
        <v>3</v>
      </c>
      <c r="L56" s="16">
        <v>7</v>
      </c>
      <c r="M56" s="16">
        <v>7.0122</v>
      </c>
      <c r="N56" s="16">
        <v>7.0429469999999998</v>
      </c>
      <c r="O56" s="16">
        <v>6.3077949999999996</v>
      </c>
      <c r="P56" s="16"/>
      <c r="Q56" s="16">
        <v>0</v>
      </c>
      <c r="R56" s="16"/>
      <c r="S56" s="11">
        <v>2.9248590000000001</v>
      </c>
      <c r="T56" s="75" t="s">
        <v>70</v>
      </c>
      <c r="V56" s="16"/>
    </row>
    <row r="57" spans="1:22" ht="12.75" customHeight="1" x14ac:dyDescent="0.25">
      <c r="A57" s="73" t="s">
        <v>30</v>
      </c>
      <c r="B57" s="16">
        <v>276</v>
      </c>
      <c r="C57" s="16">
        <v>420</v>
      </c>
      <c r="D57" s="16">
        <v>458</v>
      </c>
      <c r="E57" s="16">
        <v>518</v>
      </c>
      <c r="F57" s="16">
        <v>655</v>
      </c>
      <c r="G57" s="16">
        <v>520.88841200000002</v>
      </c>
      <c r="H57" s="16">
        <v>696.704611</v>
      </c>
      <c r="I57" s="16">
        <v>659.53192200000001</v>
      </c>
      <c r="J57" s="16">
        <v>827.86037099999999</v>
      </c>
      <c r="K57" s="16">
        <v>752</v>
      </c>
      <c r="L57" s="16">
        <v>517</v>
      </c>
      <c r="M57" s="16">
        <v>562.06047100000001</v>
      </c>
      <c r="N57" s="16">
        <v>434.83036000000004</v>
      </c>
      <c r="O57" s="16">
        <v>296.61460599999998</v>
      </c>
      <c r="P57" s="16">
        <v>338.14863500000001</v>
      </c>
      <c r="Q57" s="16">
        <v>377.10821900000002</v>
      </c>
      <c r="R57" s="16">
        <v>397.46713599999998</v>
      </c>
      <c r="S57" s="11">
        <v>297.27225799999997</v>
      </c>
      <c r="T57" s="75" t="s">
        <v>31</v>
      </c>
      <c r="V57" s="16"/>
    </row>
    <row r="58" spans="1:22" ht="12.75" customHeight="1" x14ac:dyDescent="0.25">
      <c r="A58" s="152" t="s">
        <v>71</v>
      </c>
      <c r="B58" s="121">
        <f t="shared" ref="B58:F58" si="32">B47-B48</f>
        <v>0.34000000000014552</v>
      </c>
      <c r="C58" s="121">
        <f t="shared" si="32"/>
        <v>0</v>
      </c>
      <c r="D58" s="121">
        <f t="shared" si="32"/>
        <v>0</v>
      </c>
      <c r="E58" s="121">
        <f t="shared" si="32"/>
        <v>0</v>
      </c>
      <c r="F58" s="121">
        <f t="shared" si="32"/>
        <v>-0.25560799999948358</v>
      </c>
      <c r="G58" s="121">
        <f t="shared" ref="G58:J58" si="33">G47-G48</f>
        <v>4.3126000004122034E-2</v>
      </c>
      <c r="H58" s="121">
        <f t="shared" si="33"/>
        <v>-0.21331800000280055</v>
      </c>
      <c r="I58" s="121">
        <f t="shared" si="33"/>
        <v>-0.22043600000733932</v>
      </c>
      <c r="J58" s="121">
        <f t="shared" si="33"/>
        <v>-0.2260169999944992</v>
      </c>
      <c r="K58" s="121">
        <f>K47-K48</f>
        <v>0</v>
      </c>
      <c r="L58" s="121">
        <f>L47-L48</f>
        <v>-0.40376999999989494</v>
      </c>
      <c r="M58" s="121">
        <f t="shared" ref="M58:S58" si="34">M47-M48</f>
        <v>-5.452771366253728E-2</v>
      </c>
      <c r="N58" s="121">
        <f t="shared" si="34"/>
        <v>0.23669999999401625</v>
      </c>
      <c r="O58" s="121">
        <f t="shared" si="34"/>
        <v>0.49080300000650823</v>
      </c>
      <c r="P58" s="121">
        <f t="shared" si="34"/>
        <v>-0.43195000000378059</v>
      </c>
      <c r="Q58" s="121"/>
      <c r="R58" s="121">
        <f t="shared" ref="R58" si="35">R47-R48</f>
        <v>-0.23510700000042561</v>
      </c>
      <c r="S58" s="147">
        <f t="shared" si="34"/>
        <v>0.46980000000075961</v>
      </c>
      <c r="T58" s="196" t="s">
        <v>72</v>
      </c>
      <c r="V58" s="14"/>
    </row>
  </sheetData>
  <mergeCells count="3">
    <mergeCell ref="A1:T1"/>
    <mergeCell ref="B4:S4"/>
    <mergeCell ref="A2:T2"/>
  </mergeCells>
  <pageMargins left="0.23622047244094491" right="0.23622047244094491" top="0.51181102362204722" bottom="0.19685039370078741" header="0.27559055118110237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R58"/>
  <sheetViews>
    <sheetView zoomScale="120" zoomScaleNormal="120" workbookViewId="0">
      <selection activeCell="R9" sqref="R9"/>
    </sheetView>
  </sheetViews>
  <sheetFormatPr defaultRowHeight="15" x14ac:dyDescent="0.25"/>
  <cols>
    <col min="1" max="1" width="25.7109375" customWidth="1"/>
    <col min="2" max="15" width="8.7109375" customWidth="1"/>
    <col min="16" max="16" width="25.7109375" customWidth="1"/>
  </cols>
  <sheetData>
    <row r="1" spans="1:18" ht="12.95" customHeight="1" x14ac:dyDescent="0.25">
      <c r="A1" s="441" t="s">
        <v>300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441"/>
      <c r="M1" s="441"/>
      <c r="N1" s="441"/>
      <c r="O1" s="441"/>
      <c r="P1" s="441"/>
    </row>
    <row r="2" spans="1:18" ht="12.95" customHeight="1" x14ac:dyDescent="0.25">
      <c r="A2" s="441" t="s">
        <v>301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441"/>
      <c r="M2" s="441"/>
      <c r="N2" s="441"/>
      <c r="O2" s="441"/>
      <c r="P2" s="441"/>
    </row>
    <row r="3" spans="1:18" ht="12.95" customHeight="1" x14ac:dyDescent="0.25">
      <c r="A3" s="1" t="s">
        <v>268</v>
      </c>
      <c r="B3" s="1"/>
      <c r="C3" s="1"/>
      <c r="D3" s="1"/>
      <c r="E3" s="1"/>
      <c r="F3" s="1"/>
      <c r="G3" s="1"/>
      <c r="H3" s="1"/>
      <c r="I3" s="2"/>
      <c r="J3" s="3"/>
      <c r="K3" s="4"/>
      <c r="L3" s="4"/>
      <c r="M3" s="4"/>
      <c r="N3" s="4"/>
      <c r="O3" s="4"/>
      <c r="P3" s="326" t="s">
        <v>0</v>
      </c>
    </row>
    <row r="4" spans="1:18" ht="77.25" customHeight="1" x14ac:dyDescent="0.25">
      <c r="A4" s="367"/>
      <c r="B4" s="451" t="s">
        <v>285</v>
      </c>
      <c r="C4" s="454"/>
      <c r="D4" s="454"/>
      <c r="E4" s="454"/>
      <c r="F4" s="454"/>
      <c r="G4" s="454"/>
      <c r="H4" s="454"/>
      <c r="I4" s="454"/>
      <c r="J4" s="454"/>
      <c r="K4" s="454"/>
      <c r="L4" s="454"/>
      <c r="M4" s="454"/>
      <c r="N4" s="454"/>
      <c r="O4" s="455"/>
      <c r="P4" s="368"/>
    </row>
    <row r="5" spans="1:18" ht="20.25" customHeight="1" x14ac:dyDescent="0.25">
      <c r="A5" s="369"/>
      <c r="B5" s="411">
        <v>2011</v>
      </c>
      <c r="C5" s="411">
        <v>2012</v>
      </c>
      <c r="D5" s="411">
        <v>2013</v>
      </c>
      <c r="E5" s="411">
        <v>2014</v>
      </c>
      <c r="F5" s="411">
        <v>2015</v>
      </c>
      <c r="G5" s="409">
        <v>2016</v>
      </c>
      <c r="H5" s="409">
        <v>2017</v>
      </c>
      <c r="I5" s="409">
        <v>2018</v>
      </c>
      <c r="J5" s="409">
        <v>2019</v>
      </c>
      <c r="K5" s="409">
        <v>2020</v>
      </c>
      <c r="L5" s="409">
        <v>2021</v>
      </c>
      <c r="M5" s="409">
        <v>2022</v>
      </c>
      <c r="N5" s="409">
        <v>2023</v>
      </c>
      <c r="O5" s="409">
        <v>2024</v>
      </c>
      <c r="P5" s="370"/>
    </row>
    <row r="6" spans="1:18" ht="13.5" customHeight="1" x14ac:dyDescent="0.25">
      <c r="A6" s="105" t="s">
        <v>1</v>
      </c>
      <c r="B6" s="24"/>
      <c r="C6" s="24"/>
      <c r="D6" s="24"/>
      <c r="E6" s="24"/>
      <c r="F6" s="24"/>
      <c r="G6" s="24"/>
      <c r="H6" s="24"/>
      <c r="I6" s="24"/>
      <c r="J6" s="24"/>
      <c r="K6" s="24"/>
      <c r="L6" s="24"/>
      <c r="M6" s="24"/>
      <c r="N6" s="24"/>
      <c r="O6" s="182"/>
      <c r="P6" s="107" t="s">
        <v>2</v>
      </c>
      <c r="R6" s="12"/>
    </row>
    <row r="7" spans="1:18" ht="13.5" customHeight="1" x14ac:dyDescent="0.25">
      <c r="A7" s="105" t="s">
        <v>3</v>
      </c>
      <c r="B7" s="327">
        <v>58675.359290000008</v>
      </c>
      <c r="C7" s="327">
        <v>49191.444170000002</v>
      </c>
      <c r="D7" s="327">
        <v>53764.684800000003</v>
      </c>
      <c r="E7" s="327">
        <v>50328.768909999992</v>
      </c>
      <c r="F7" s="327">
        <v>51758.856850000011</v>
      </c>
      <c r="G7" s="327">
        <v>54441</v>
      </c>
      <c r="H7" s="327">
        <v>52752.380359999996</v>
      </c>
      <c r="I7" s="327">
        <v>46814.049459999995</v>
      </c>
      <c r="J7" s="327">
        <v>27365.210660000004</v>
      </c>
      <c r="K7" s="327">
        <v>30507.873960000001</v>
      </c>
      <c r="L7" s="327">
        <v>31321.86047</v>
      </c>
      <c r="M7" s="327">
        <v>31324.130999999998</v>
      </c>
      <c r="N7" s="327">
        <v>31850.736679999995</v>
      </c>
      <c r="O7" s="328">
        <v>37226.566379999989</v>
      </c>
      <c r="P7" s="106" t="s">
        <v>4</v>
      </c>
      <c r="R7" s="12"/>
    </row>
    <row r="8" spans="1:18" ht="13.5" customHeight="1" x14ac:dyDescent="0.25">
      <c r="A8" s="105" t="s">
        <v>5</v>
      </c>
      <c r="B8" s="327">
        <v>31148.935499999992</v>
      </c>
      <c r="C8" s="327">
        <v>27662.423069999997</v>
      </c>
      <c r="D8" s="327">
        <v>24656.82084</v>
      </c>
      <c r="E8" s="327">
        <v>23785.841399999998</v>
      </c>
      <c r="F8" s="327">
        <v>27209.72581</v>
      </c>
      <c r="G8" s="327">
        <v>27421</v>
      </c>
      <c r="H8" s="327">
        <v>28576.493539999996</v>
      </c>
      <c r="I8" s="327">
        <v>25899.927429999996</v>
      </c>
      <c r="J8" s="327">
        <v>12993.67303</v>
      </c>
      <c r="K8" s="327">
        <v>11707.586359999998</v>
      </c>
      <c r="L8" s="327">
        <v>12798.099469999997</v>
      </c>
      <c r="M8" s="327">
        <v>12130.32238</v>
      </c>
      <c r="N8" s="327">
        <v>12296.805279999999</v>
      </c>
      <c r="O8" s="328">
        <v>17236.85629</v>
      </c>
      <c r="P8" s="106" t="s">
        <v>6</v>
      </c>
      <c r="R8" s="12"/>
    </row>
    <row r="9" spans="1:18" ht="13.5" customHeight="1" x14ac:dyDescent="0.25">
      <c r="A9" s="105" t="s">
        <v>7</v>
      </c>
      <c r="B9" s="144">
        <v>41.860139999999873</v>
      </c>
      <c r="C9" s="144">
        <v>4083.4791399999995</v>
      </c>
      <c r="D9" s="144">
        <v>-3411.0837500000007</v>
      </c>
      <c r="E9" s="144">
        <v>1980.0791899999999</v>
      </c>
      <c r="F9" s="144">
        <v>-524.66813000000002</v>
      </c>
      <c r="G9" s="144">
        <v>-2621</v>
      </c>
      <c r="H9" s="144">
        <v>660.65423999999996</v>
      </c>
      <c r="I9" s="144">
        <v>1834.6896399999998</v>
      </c>
      <c r="J9" s="144">
        <v>4675.2378500000004</v>
      </c>
      <c r="K9" s="144">
        <v>51.177850000000007</v>
      </c>
      <c r="L9" s="144">
        <v>1089.0481599999998</v>
      </c>
      <c r="M9" s="144">
        <v>-42.398079999999936</v>
      </c>
      <c r="N9" s="144">
        <v>-187.52085</v>
      </c>
      <c r="O9" s="123">
        <v>291.35979000000003</v>
      </c>
      <c r="P9" s="107" t="s">
        <v>8</v>
      </c>
      <c r="R9" s="12"/>
    </row>
    <row r="10" spans="1:18" ht="13.5" customHeight="1" x14ac:dyDescent="0.25">
      <c r="A10" s="105" t="s">
        <v>9</v>
      </c>
      <c r="B10" s="144"/>
      <c r="C10" s="144"/>
      <c r="D10" s="144"/>
      <c r="E10" s="144"/>
      <c r="F10" s="144"/>
      <c r="G10" s="144"/>
      <c r="H10" s="144"/>
      <c r="I10" s="144"/>
      <c r="J10" s="144"/>
      <c r="K10" s="144"/>
      <c r="L10" s="144"/>
      <c r="M10" s="144"/>
      <c r="N10" s="144"/>
      <c r="O10" s="123"/>
      <c r="P10" s="107" t="s">
        <v>10</v>
      </c>
      <c r="R10" s="12"/>
    </row>
    <row r="11" spans="1:18" ht="13.5" customHeight="1" x14ac:dyDescent="0.25">
      <c r="A11" s="151" t="s">
        <v>11</v>
      </c>
      <c r="B11" s="126">
        <f>B6+B7-B8+B9-B10</f>
        <v>27568.283930000016</v>
      </c>
      <c r="C11" s="126">
        <f>C6+C7-C8+C9-C10</f>
        <v>25612.500240000005</v>
      </c>
      <c r="D11" s="126">
        <f t="shared" ref="D11:G11" si="0">D6+D7-D8+D9-D10</f>
        <v>25696.780210000001</v>
      </c>
      <c r="E11" s="126">
        <f t="shared" si="0"/>
        <v>28523.006699999994</v>
      </c>
      <c r="F11" s="126">
        <f t="shared" si="0"/>
        <v>24024.462910000009</v>
      </c>
      <c r="G11" s="126">
        <f t="shared" si="0"/>
        <v>24399</v>
      </c>
      <c r="H11" s="126">
        <f>H6+H7-H8+H9-H10</f>
        <v>24836.54106</v>
      </c>
      <c r="I11" s="126">
        <f t="shared" ref="I11:O11" si="1">I6+I7-I8+I9-I10</f>
        <v>22748.811669999999</v>
      </c>
      <c r="J11" s="126">
        <f t="shared" si="1"/>
        <v>19046.775480000004</v>
      </c>
      <c r="K11" s="126">
        <f t="shared" si="1"/>
        <v>18851.465450000003</v>
      </c>
      <c r="L11" s="126">
        <f t="shared" si="1"/>
        <v>19612.809160000001</v>
      </c>
      <c r="M11" s="126">
        <f t="shared" ref="M11:N11" si="2">M6+M7-M8+M9-M10</f>
        <v>19151.410539999997</v>
      </c>
      <c r="N11" s="126">
        <f t="shared" si="2"/>
        <v>19366.410549999993</v>
      </c>
      <c r="O11" s="184">
        <f t="shared" si="1"/>
        <v>20281.069879999988</v>
      </c>
      <c r="P11" s="185" t="s">
        <v>12</v>
      </c>
      <c r="R11" s="12"/>
    </row>
    <row r="12" spans="1:18" ht="13.5" customHeight="1" x14ac:dyDescent="0.25">
      <c r="A12" s="151" t="s">
        <v>13</v>
      </c>
      <c r="B12" s="129">
        <f>SUM(B13:B21)</f>
        <v>51428.74773000001</v>
      </c>
      <c r="C12" s="129">
        <f>SUM(C13:C21)</f>
        <v>46169.744280000006</v>
      </c>
      <c r="D12" s="129">
        <f t="shared" ref="D12:G12" si="3">SUM(D13:D21)</f>
        <v>43008.920759999994</v>
      </c>
      <c r="E12" s="129">
        <f t="shared" si="3"/>
        <v>44034.034340000006</v>
      </c>
      <c r="F12" s="129">
        <f t="shared" si="3"/>
        <v>40504.310420000002</v>
      </c>
      <c r="G12" s="129">
        <f t="shared" si="3"/>
        <v>37289</v>
      </c>
      <c r="H12" s="129">
        <f>SUM(H13:H21)</f>
        <v>38321.961839999996</v>
      </c>
      <c r="I12" s="129">
        <f t="shared" ref="I12:O12" si="4">SUM(I13:I21)</f>
        <v>30730.883830000002</v>
      </c>
      <c r="J12" s="129">
        <f t="shared" si="4"/>
        <v>3758.9484400000001</v>
      </c>
      <c r="K12" s="129">
        <f t="shared" si="4"/>
        <v>811.6321999999999</v>
      </c>
      <c r="L12" s="129">
        <f t="shared" si="4"/>
        <v>905.43975</v>
      </c>
      <c r="M12" s="129">
        <f t="shared" ref="M12:N12" si="5">SUM(M13:M21)</f>
        <v>1083.4180899999999</v>
      </c>
      <c r="N12" s="129">
        <f t="shared" si="5"/>
        <v>1442.7966999999999</v>
      </c>
      <c r="O12" s="187">
        <f t="shared" si="4"/>
        <v>1476.7372600000001</v>
      </c>
      <c r="P12" s="185" t="s">
        <v>14</v>
      </c>
      <c r="R12" s="12"/>
    </row>
    <row r="13" spans="1:18" ht="13.5" customHeight="1" x14ac:dyDescent="0.25">
      <c r="A13" s="110" t="s">
        <v>15</v>
      </c>
      <c r="B13" s="144">
        <v>202.67816999999999</v>
      </c>
      <c r="C13" s="144">
        <v>155.01282999999998</v>
      </c>
      <c r="D13" s="144">
        <v>190.62116999999998</v>
      </c>
      <c r="E13" s="144">
        <v>246.92735999999996</v>
      </c>
      <c r="F13" s="144">
        <v>209.67122999999998</v>
      </c>
      <c r="G13" s="144">
        <v>372</v>
      </c>
      <c r="H13" s="144">
        <v>335.54630999999995</v>
      </c>
      <c r="I13" s="144">
        <v>246</v>
      </c>
      <c r="J13" s="144">
        <v>193.63541999999998</v>
      </c>
      <c r="K13" s="144">
        <v>185.11514</v>
      </c>
      <c r="L13" s="144">
        <v>217.58865999999998</v>
      </c>
      <c r="M13" s="144">
        <v>333.65737999999999</v>
      </c>
      <c r="N13" s="144">
        <v>670.08786999999995</v>
      </c>
      <c r="O13" s="123">
        <v>726.23329999999999</v>
      </c>
      <c r="P13" s="111" t="s">
        <v>16</v>
      </c>
      <c r="R13" s="12"/>
    </row>
    <row r="14" spans="1:18" ht="13.5" customHeight="1" x14ac:dyDescent="0.25">
      <c r="A14" s="112" t="s">
        <v>78</v>
      </c>
      <c r="B14" s="144"/>
      <c r="C14" s="144"/>
      <c r="D14" s="144"/>
      <c r="E14" s="144"/>
      <c r="F14" s="144"/>
      <c r="G14" s="144"/>
      <c r="H14" s="144">
        <v>19.693099999999998</v>
      </c>
      <c r="I14" s="144">
        <v>4.8228</v>
      </c>
      <c r="J14" s="144"/>
      <c r="K14" s="144">
        <v>4.8228</v>
      </c>
      <c r="L14" s="144"/>
      <c r="M14" s="144"/>
      <c r="N14" s="144"/>
      <c r="O14" s="123"/>
      <c r="P14" s="109" t="s">
        <v>17</v>
      </c>
      <c r="R14" s="12"/>
    </row>
    <row r="15" spans="1:18" ht="13.5" customHeight="1" x14ac:dyDescent="0.25">
      <c r="A15" s="110" t="s">
        <v>18</v>
      </c>
      <c r="B15" s="144"/>
      <c r="C15" s="144"/>
      <c r="D15" s="144"/>
      <c r="E15" s="144"/>
      <c r="F15" s="144"/>
      <c r="G15" s="144"/>
      <c r="H15" s="144"/>
      <c r="I15" s="144"/>
      <c r="J15" s="144"/>
      <c r="K15" s="144"/>
      <c r="L15" s="144"/>
      <c r="M15" s="144"/>
      <c r="N15" s="144"/>
      <c r="O15" s="123"/>
      <c r="P15" s="111" t="s">
        <v>19</v>
      </c>
      <c r="R15" s="12"/>
    </row>
    <row r="16" spans="1:18" ht="13.5" customHeight="1" x14ac:dyDescent="0.25">
      <c r="A16" s="110" t="s">
        <v>20</v>
      </c>
      <c r="B16" s="144">
        <v>1361.9587200000001</v>
      </c>
      <c r="C16" s="144">
        <v>1212.1705899999999</v>
      </c>
      <c r="D16" s="144">
        <v>1147.62545</v>
      </c>
      <c r="E16" s="144">
        <v>898.56801999999993</v>
      </c>
      <c r="F16" s="144">
        <v>852.38970999999992</v>
      </c>
      <c r="G16" s="144">
        <v>625</v>
      </c>
      <c r="H16" s="144">
        <v>575.48060999999996</v>
      </c>
      <c r="I16" s="144">
        <v>301.30442999999997</v>
      </c>
      <c r="J16" s="144">
        <v>44.048239999999993</v>
      </c>
      <c r="K16" s="144">
        <v>62.616019999999992</v>
      </c>
      <c r="L16" s="144">
        <v>76.803089999999997</v>
      </c>
      <c r="M16" s="144">
        <v>60.646709999999992</v>
      </c>
      <c r="N16" s="144">
        <v>66.594829999999988</v>
      </c>
      <c r="O16" s="123">
        <v>27.489959999999996</v>
      </c>
      <c r="P16" s="111" t="s">
        <v>21</v>
      </c>
      <c r="R16" s="12"/>
    </row>
    <row r="17" spans="1:18" ht="13.5" customHeight="1" x14ac:dyDescent="0.25">
      <c r="A17" s="110" t="s">
        <v>22</v>
      </c>
      <c r="B17" s="144">
        <v>49823.416240000006</v>
      </c>
      <c r="C17" s="144">
        <v>44757.880100000002</v>
      </c>
      <c r="D17" s="144">
        <v>41622.268579999996</v>
      </c>
      <c r="E17" s="144">
        <v>42833.709760000005</v>
      </c>
      <c r="F17" s="144">
        <v>39367.986440000001</v>
      </c>
      <c r="G17" s="144">
        <v>36199</v>
      </c>
      <c r="H17" s="144">
        <v>37293.093139999997</v>
      </c>
      <c r="I17" s="144">
        <v>30084.555600000003</v>
      </c>
      <c r="J17" s="144">
        <v>3428.44254</v>
      </c>
      <c r="K17" s="144">
        <v>466.58363999999995</v>
      </c>
      <c r="L17" s="144">
        <v>519.72500000000002</v>
      </c>
      <c r="M17" s="144">
        <v>597.83299999999997</v>
      </c>
      <c r="N17" s="144">
        <v>616.52299999999991</v>
      </c>
      <c r="O17" s="123">
        <v>631.33400000000006</v>
      </c>
      <c r="P17" s="111" t="s">
        <v>23</v>
      </c>
      <c r="R17" s="12"/>
    </row>
    <row r="18" spans="1:18" ht="13.5" customHeight="1" x14ac:dyDescent="0.25">
      <c r="A18" s="110" t="s">
        <v>24</v>
      </c>
      <c r="B18" s="144"/>
      <c r="C18" s="144"/>
      <c r="D18" s="144"/>
      <c r="E18" s="144"/>
      <c r="F18" s="144"/>
      <c r="G18" s="144"/>
      <c r="H18" s="144"/>
      <c r="I18" s="144"/>
      <c r="J18" s="144"/>
      <c r="K18" s="144"/>
      <c r="L18" s="144"/>
      <c r="M18" s="144"/>
      <c r="N18" s="144"/>
      <c r="O18" s="123"/>
      <c r="P18" s="111" t="s">
        <v>25</v>
      </c>
      <c r="R18" s="12"/>
    </row>
    <row r="19" spans="1:18" ht="13.5" customHeight="1" x14ac:dyDescent="0.25">
      <c r="A19" s="110" t="s">
        <v>26</v>
      </c>
      <c r="B19" s="144"/>
      <c r="C19" s="144"/>
      <c r="D19" s="144"/>
      <c r="E19" s="144"/>
      <c r="F19" s="144"/>
      <c r="G19" s="144"/>
      <c r="H19" s="144"/>
      <c r="I19" s="144"/>
      <c r="J19" s="144"/>
      <c r="K19" s="144"/>
      <c r="L19" s="144"/>
      <c r="M19" s="144"/>
      <c r="N19" s="144"/>
      <c r="O19" s="123"/>
      <c r="P19" s="111" t="s">
        <v>27</v>
      </c>
      <c r="R19" s="12"/>
    </row>
    <row r="20" spans="1:18" ht="13.5" customHeight="1" x14ac:dyDescent="0.25">
      <c r="A20" s="110" t="s">
        <v>28</v>
      </c>
      <c r="B20" s="144"/>
      <c r="C20" s="144"/>
      <c r="D20" s="144"/>
      <c r="E20" s="144"/>
      <c r="F20" s="144"/>
      <c r="G20" s="144"/>
      <c r="H20" s="144"/>
      <c r="I20" s="144"/>
      <c r="J20" s="144"/>
      <c r="K20" s="144"/>
      <c r="L20" s="144"/>
      <c r="M20" s="144"/>
      <c r="N20" s="144"/>
      <c r="O20" s="123"/>
      <c r="P20" s="111" t="s">
        <v>29</v>
      </c>
      <c r="R20" s="12"/>
    </row>
    <row r="21" spans="1:18" ht="13.5" customHeight="1" x14ac:dyDescent="0.25">
      <c r="A21" s="110" t="s">
        <v>73</v>
      </c>
      <c r="B21" s="144">
        <v>40.694600000000001</v>
      </c>
      <c r="C21" s="144">
        <v>44.680759999999999</v>
      </c>
      <c r="D21" s="144">
        <v>48.405559999999994</v>
      </c>
      <c r="E21" s="144">
        <v>54.8292</v>
      </c>
      <c r="F21" s="144">
        <v>74.26303999999999</v>
      </c>
      <c r="G21" s="144">
        <v>93</v>
      </c>
      <c r="H21" s="144">
        <v>98.148679999999999</v>
      </c>
      <c r="I21" s="144">
        <v>94.200999999999993</v>
      </c>
      <c r="J21" s="144">
        <v>92.822239999999994</v>
      </c>
      <c r="K21" s="144">
        <v>92.494599999999991</v>
      </c>
      <c r="L21" s="144">
        <v>91.322999999999993</v>
      </c>
      <c r="M21" s="144">
        <v>91.280999999999992</v>
      </c>
      <c r="N21" s="144">
        <v>89.591000000000008</v>
      </c>
      <c r="O21" s="123">
        <v>91.679999999999993</v>
      </c>
      <c r="P21" s="111" t="s">
        <v>76</v>
      </c>
      <c r="R21" s="12"/>
    </row>
    <row r="22" spans="1:18" ht="13.5" customHeight="1" x14ac:dyDescent="0.25">
      <c r="A22" s="151" t="s">
        <v>32</v>
      </c>
      <c r="B22" s="131">
        <f>SUM(B23:B31)</f>
        <v>48373.751780000006</v>
      </c>
      <c r="C22" s="131">
        <f>SUM(C23:C31)</f>
        <v>43061.152490000008</v>
      </c>
      <c r="D22" s="131">
        <f t="shared" ref="D22:G22" si="6">SUM(D23:D31)</f>
        <v>40887.789309999993</v>
      </c>
      <c r="E22" s="131">
        <f t="shared" si="6"/>
        <v>41760.700250000002</v>
      </c>
      <c r="F22" s="131">
        <f t="shared" si="6"/>
        <v>38828.572679999997</v>
      </c>
      <c r="G22" s="131">
        <f t="shared" si="6"/>
        <v>34965</v>
      </c>
      <c r="H22" s="131">
        <f>SUM(H23:H31)</f>
        <v>36548.991899999994</v>
      </c>
      <c r="I22" s="131">
        <f t="shared" ref="I22:O22" si="7">SUM(I23:I31)</f>
        <v>29711.341509999998</v>
      </c>
      <c r="J22" s="131">
        <f t="shared" si="7"/>
        <v>3146.0283299999992</v>
      </c>
      <c r="K22" s="131">
        <f t="shared" si="7"/>
        <v>525.0924</v>
      </c>
      <c r="L22" s="131">
        <f t="shared" si="7"/>
        <v>506.07780000000002</v>
      </c>
      <c r="M22" s="131">
        <f t="shared" ref="M22:N22" si="8">SUM(M23:M31)</f>
        <v>545.23259999999993</v>
      </c>
      <c r="N22" s="131">
        <f t="shared" si="8"/>
        <v>530.11739999999998</v>
      </c>
      <c r="O22" s="149">
        <f t="shared" si="7"/>
        <v>544.22760000000005</v>
      </c>
      <c r="P22" s="185" t="s">
        <v>33</v>
      </c>
      <c r="R22" s="12"/>
    </row>
    <row r="23" spans="1:18" ht="13.5" customHeight="1" x14ac:dyDescent="0.25">
      <c r="A23" s="110" t="s">
        <v>15</v>
      </c>
      <c r="B23" s="144"/>
      <c r="C23" s="144"/>
      <c r="D23" s="144"/>
      <c r="E23" s="144"/>
      <c r="F23" s="144"/>
      <c r="G23" s="144"/>
      <c r="H23" s="144"/>
      <c r="I23" s="144"/>
      <c r="J23" s="144"/>
      <c r="K23" s="144"/>
      <c r="L23" s="144"/>
      <c r="M23" s="144"/>
      <c r="N23" s="144"/>
      <c r="O23" s="123"/>
      <c r="P23" s="111" t="s">
        <v>16</v>
      </c>
      <c r="R23" s="12"/>
    </row>
    <row r="24" spans="1:18" ht="13.5" customHeight="1" x14ac:dyDescent="0.25">
      <c r="A24" s="112" t="s">
        <v>78</v>
      </c>
      <c r="B24" s="144"/>
      <c r="C24" s="144"/>
      <c r="D24" s="144"/>
      <c r="E24" s="144"/>
      <c r="F24" s="144"/>
      <c r="G24" s="144"/>
      <c r="H24" s="144"/>
      <c r="I24" s="144"/>
      <c r="J24" s="144"/>
      <c r="K24" s="144"/>
      <c r="L24" s="144"/>
      <c r="M24" s="144"/>
      <c r="N24" s="144"/>
      <c r="O24" s="123"/>
      <c r="P24" s="109" t="s">
        <v>34</v>
      </c>
      <c r="R24" s="12"/>
    </row>
    <row r="25" spans="1:18" ht="13.5" customHeight="1" x14ac:dyDescent="0.25">
      <c r="A25" s="110" t="s">
        <v>18</v>
      </c>
      <c r="B25" s="144"/>
      <c r="C25" s="144"/>
      <c r="D25" s="144"/>
      <c r="E25" s="144"/>
      <c r="F25" s="144"/>
      <c r="G25" s="144"/>
      <c r="H25" s="144"/>
      <c r="I25" s="144"/>
      <c r="J25" s="144"/>
      <c r="K25" s="144"/>
      <c r="L25" s="144"/>
      <c r="M25" s="144"/>
      <c r="N25" s="144"/>
      <c r="O25" s="123"/>
      <c r="P25" s="111" t="s">
        <v>19</v>
      </c>
      <c r="R25" s="12"/>
    </row>
    <row r="26" spans="1:18" ht="13.5" customHeight="1" x14ac:dyDescent="0.25">
      <c r="A26" s="110" t="s">
        <v>20</v>
      </c>
      <c r="B26" s="144"/>
      <c r="C26" s="144"/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23"/>
      <c r="P26" s="111" t="s">
        <v>21</v>
      </c>
      <c r="R26" s="12"/>
    </row>
    <row r="27" spans="1:18" ht="13.5" customHeight="1" x14ac:dyDescent="0.25">
      <c r="A27" s="110" t="s">
        <v>35</v>
      </c>
      <c r="B27" s="144">
        <v>48334.751780000006</v>
      </c>
      <c r="C27" s="144">
        <v>43018.138490000005</v>
      </c>
      <c r="D27" s="144">
        <v>40839.750309999996</v>
      </c>
      <c r="E27" s="144">
        <v>41707.395049999999</v>
      </c>
      <c r="F27" s="144">
        <v>38756.011679999996</v>
      </c>
      <c r="G27" s="144">
        <v>34875</v>
      </c>
      <c r="H27" s="144">
        <v>36453.275699999991</v>
      </c>
      <c r="I27" s="144">
        <v>29619.484509999998</v>
      </c>
      <c r="J27" s="144">
        <v>3050.5533299999993</v>
      </c>
      <c r="K27" s="144">
        <v>430.5018</v>
      </c>
      <c r="L27" s="144">
        <v>415.22579999999999</v>
      </c>
      <c r="M27" s="144">
        <v>455.50619999999998</v>
      </c>
      <c r="N27" s="221">
        <v>442.24020000000002</v>
      </c>
      <c r="O27" s="234">
        <v>453.61680000000001</v>
      </c>
      <c r="P27" s="111" t="s">
        <v>23</v>
      </c>
      <c r="R27" s="12"/>
    </row>
    <row r="28" spans="1:18" ht="13.5" customHeight="1" x14ac:dyDescent="0.25">
      <c r="A28" s="110" t="s">
        <v>24</v>
      </c>
      <c r="B28" s="144"/>
      <c r="C28" s="144"/>
      <c r="D28" s="144"/>
      <c r="E28" s="144"/>
      <c r="F28" s="144"/>
      <c r="G28" s="144"/>
      <c r="H28" s="144"/>
      <c r="I28" s="144"/>
      <c r="J28" s="144"/>
      <c r="K28" s="144"/>
      <c r="L28" s="144"/>
      <c r="M28" s="144"/>
      <c r="N28" s="221"/>
      <c r="O28" s="234"/>
      <c r="P28" s="111" t="s">
        <v>25</v>
      </c>
      <c r="R28" s="12"/>
    </row>
    <row r="29" spans="1:18" ht="13.5" customHeight="1" x14ac:dyDescent="0.25">
      <c r="A29" s="110" t="s">
        <v>36</v>
      </c>
      <c r="B29" s="144"/>
      <c r="C29" s="144"/>
      <c r="D29" s="144"/>
      <c r="E29" s="144"/>
      <c r="F29" s="144"/>
      <c r="G29" s="144"/>
      <c r="H29" s="144"/>
      <c r="I29" s="144"/>
      <c r="J29" s="144"/>
      <c r="K29" s="144"/>
      <c r="L29" s="144"/>
      <c r="M29" s="144"/>
      <c r="N29" s="221"/>
      <c r="O29" s="234"/>
      <c r="P29" s="111" t="s">
        <v>27</v>
      </c>
      <c r="R29" s="12"/>
    </row>
    <row r="30" spans="1:18" ht="13.5" customHeight="1" x14ac:dyDescent="0.25">
      <c r="A30" s="110" t="s">
        <v>28</v>
      </c>
      <c r="B30" s="144"/>
      <c r="C30" s="144"/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221"/>
      <c r="O30" s="234"/>
      <c r="P30" s="111" t="s">
        <v>29</v>
      </c>
      <c r="R30" s="12"/>
    </row>
    <row r="31" spans="1:18" ht="13.5" customHeight="1" x14ac:dyDescent="0.25">
      <c r="A31" s="110" t="s">
        <v>73</v>
      </c>
      <c r="B31" s="144">
        <v>39</v>
      </c>
      <c r="C31" s="144">
        <v>43.014000000000003</v>
      </c>
      <c r="D31" s="144">
        <v>48.039000000000001</v>
      </c>
      <c r="E31" s="144">
        <v>53.305199999999999</v>
      </c>
      <c r="F31" s="144">
        <v>72.560999999999993</v>
      </c>
      <c r="G31" s="144">
        <v>90</v>
      </c>
      <c r="H31" s="144">
        <v>95.716200000000001</v>
      </c>
      <c r="I31" s="144">
        <v>91.856999999999999</v>
      </c>
      <c r="J31" s="144">
        <v>95.474999999999994</v>
      </c>
      <c r="K31" s="144">
        <v>94.590599999999995</v>
      </c>
      <c r="L31" s="144">
        <v>90.852000000000004</v>
      </c>
      <c r="M31" s="144">
        <v>89.726399999999998</v>
      </c>
      <c r="N31" s="221">
        <v>87.877200000000002</v>
      </c>
      <c r="O31" s="234">
        <v>90.610799999999998</v>
      </c>
      <c r="P31" s="111" t="s">
        <v>76</v>
      </c>
      <c r="R31" s="12"/>
    </row>
    <row r="32" spans="1:18" ht="13.5" customHeight="1" x14ac:dyDescent="0.25">
      <c r="A32" s="152" t="s">
        <v>37</v>
      </c>
      <c r="B32" s="134">
        <f>B33+B34+B35</f>
        <v>0</v>
      </c>
      <c r="C32" s="134">
        <f>C33+C34+C35</f>
        <v>0</v>
      </c>
      <c r="D32" s="134">
        <f t="shared" ref="D32:G32" si="9">D33+D34+D35</f>
        <v>0</v>
      </c>
      <c r="E32" s="134">
        <f t="shared" si="9"/>
        <v>0</v>
      </c>
      <c r="F32" s="134">
        <f t="shared" si="9"/>
        <v>0</v>
      </c>
      <c r="G32" s="134">
        <f t="shared" si="9"/>
        <v>0</v>
      </c>
      <c r="H32" s="134">
        <f>H33+H34+H35</f>
        <v>0</v>
      </c>
      <c r="I32" s="134">
        <f t="shared" ref="I32:O32" si="10">I33+I34+I35</f>
        <v>0</v>
      </c>
      <c r="J32" s="134">
        <f t="shared" si="10"/>
        <v>0</v>
      </c>
      <c r="K32" s="134">
        <f t="shared" si="10"/>
        <v>0</v>
      </c>
      <c r="L32" s="134">
        <f t="shared" si="10"/>
        <v>0</v>
      </c>
      <c r="M32" s="134">
        <f t="shared" ref="M32:N32" si="11">M33+M34+M35</f>
        <v>0</v>
      </c>
      <c r="N32" s="134">
        <f t="shared" si="11"/>
        <v>0</v>
      </c>
      <c r="O32" s="190">
        <f t="shared" si="10"/>
        <v>0</v>
      </c>
      <c r="P32" s="191" t="s">
        <v>38</v>
      </c>
      <c r="R32" s="12"/>
    </row>
    <row r="33" spans="1:18" ht="13.5" customHeight="1" x14ac:dyDescent="0.25">
      <c r="A33" s="108" t="s">
        <v>41</v>
      </c>
      <c r="B33" s="144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23"/>
      <c r="P33" s="109" t="s">
        <v>42</v>
      </c>
      <c r="R33" s="12"/>
    </row>
    <row r="34" spans="1:18" ht="13.5" customHeight="1" x14ac:dyDescent="0.25">
      <c r="A34" s="112" t="s">
        <v>39</v>
      </c>
      <c r="B34" s="329"/>
      <c r="C34" s="329"/>
      <c r="D34" s="329"/>
      <c r="E34" s="329"/>
      <c r="F34" s="329"/>
      <c r="G34" s="329"/>
      <c r="H34" s="329"/>
      <c r="I34" s="329"/>
      <c r="J34" s="329"/>
      <c r="K34" s="329"/>
      <c r="L34" s="329"/>
      <c r="M34" s="329"/>
      <c r="N34" s="329"/>
      <c r="O34" s="420"/>
      <c r="P34" s="109" t="s">
        <v>40</v>
      </c>
      <c r="R34" s="12"/>
    </row>
    <row r="35" spans="1:18" ht="13.5" customHeight="1" x14ac:dyDescent="0.25">
      <c r="A35" s="108" t="s">
        <v>43</v>
      </c>
      <c r="B35" s="329"/>
      <c r="C35" s="329"/>
      <c r="D35" s="329"/>
      <c r="E35" s="329"/>
      <c r="F35" s="329"/>
      <c r="G35" s="329"/>
      <c r="H35" s="329"/>
      <c r="I35" s="329"/>
      <c r="J35" s="329"/>
      <c r="K35" s="329"/>
      <c r="L35" s="329"/>
      <c r="M35" s="329"/>
      <c r="N35" s="329"/>
      <c r="O35" s="420"/>
      <c r="P35" s="109" t="s">
        <v>44</v>
      </c>
      <c r="R35" s="12"/>
    </row>
    <row r="36" spans="1:18" ht="13.5" customHeight="1" x14ac:dyDescent="0.25">
      <c r="A36" s="153" t="s">
        <v>45</v>
      </c>
      <c r="B36" s="320">
        <f>SUM(B37:B45)</f>
        <v>6391.6862099999998</v>
      </c>
      <c r="C36" s="320">
        <f>SUM(C37:C45)</f>
        <v>5836.2440200000001</v>
      </c>
      <c r="D36" s="320">
        <f t="shared" ref="D36:G36" si="12">SUM(D37:D45)</f>
        <v>5164.4419200000002</v>
      </c>
      <c r="E36" s="320">
        <f t="shared" si="12"/>
        <v>4951.9034599999995</v>
      </c>
      <c r="F36" s="320">
        <f t="shared" si="12"/>
        <v>4994.8492799999995</v>
      </c>
      <c r="G36" s="320">
        <f t="shared" si="12"/>
        <v>4738</v>
      </c>
      <c r="H36" s="320">
        <f>SUM(H37:H45)</f>
        <v>4950.9187699999993</v>
      </c>
      <c r="I36" s="320">
        <f t="shared" ref="I36:O36" si="13">SUM(I37:I45)</f>
        <v>4311.5154400000001</v>
      </c>
      <c r="J36" s="320">
        <f t="shared" si="13"/>
        <v>1423.6400899999999</v>
      </c>
      <c r="K36" s="320">
        <f t="shared" si="13"/>
        <v>1009.86493</v>
      </c>
      <c r="L36" s="320">
        <f t="shared" si="13"/>
        <v>997.65285999999992</v>
      </c>
      <c r="M36" s="320">
        <f t="shared" ref="M36:N36" si="14">SUM(M37:M45)</f>
        <v>1127.4680799999999</v>
      </c>
      <c r="N36" s="320">
        <f t="shared" si="14"/>
        <v>1064.2904899999999</v>
      </c>
      <c r="O36" s="421">
        <f t="shared" si="13"/>
        <v>1106.44526</v>
      </c>
      <c r="P36" s="191" t="s">
        <v>46</v>
      </c>
      <c r="R36" s="12"/>
    </row>
    <row r="37" spans="1:18" ht="13.5" customHeight="1" x14ac:dyDescent="0.25">
      <c r="A37" s="110" t="s">
        <v>47</v>
      </c>
      <c r="B37" s="144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23"/>
      <c r="P37" s="111" t="s">
        <v>48</v>
      </c>
      <c r="R37" s="12"/>
    </row>
    <row r="38" spans="1:18" ht="13.5" customHeight="1" x14ac:dyDescent="0.25">
      <c r="A38" s="110" t="s">
        <v>15</v>
      </c>
      <c r="B38" s="144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23"/>
      <c r="P38" s="111" t="s">
        <v>16</v>
      </c>
      <c r="R38" s="12"/>
    </row>
    <row r="39" spans="1:18" ht="13.5" customHeight="1" x14ac:dyDescent="0.25">
      <c r="A39" s="112" t="s">
        <v>78</v>
      </c>
      <c r="B39" s="144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23"/>
      <c r="P39" s="109" t="s">
        <v>34</v>
      </c>
      <c r="R39" s="12"/>
    </row>
    <row r="40" spans="1:18" ht="13.5" customHeight="1" x14ac:dyDescent="0.25">
      <c r="A40" s="110" t="s">
        <v>18</v>
      </c>
      <c r="B40" s="144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23"/>
      <c r="P40" s="111" t="s">
        <v>19</v>
      </c>
      <c r="R40" s="12"/>
    </row>
    <row r="41" spans="1:18" ht="13.5" customHeight="1" x14ac:dyDescent="0.25">
      <c r="A41" s="110" t="s">
        <v>20</v>
      </c>
      <c r="B41" s="144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23"/>
      <c r="P41" s="111" t="s">
        <v>21</v>
      </c>
      <c r="R41" s="12"/>
    </row>
    <row r="42" spans="1:18" ht="13.5" customHeight="1" x14ac:dyDescent="0.25">
      <c r="A42" s="110" t="s">
        <v>35</v>
      </c>
      <c r="B42" s="144">
        <v>5653.8282499999996</v>
      </c>
      <c r="C42" s="144">
        <v>5017.70687</v>
      </c>
      <c r="D42" s="144">
        <v>4270.1372300000003</v>
      </c>
      <c r="E42" s="144">
        <v>3977.0904199999995</v>
      </c>
      <c r="F42" s="144">
        <v>3946.8312999999998</v>
      </c>
      <c r="G42" s="144">
        <v>3649</v>
      </c>
      <c r="H42" s="144">
        <v>3928.1851099999994</v>
      </c>
      <c r="I42" s="144">
        <v>3242.7831099999999</v>
      </c>
      <c r="J42" s="144">
        <v>435.62965999999994</v>
      </c>
      <c r="K42" s="144">
        <v>28.816229999999997</v>
      </c>
      <c r="L42" s="144">
        <v>13.101939999999999</v>
      </c>
      <c r="M42" s="144">
        <v>55.703339999999997</v>
      </c>
      <c r="N42" s="144"/>
      <c r="O42" s="123"/>
      <c r="P42" s="111" t="s">
        <v>23</v>
      </c>
      <c r="R42" s="12"/>
    </row>
    <row r="43" spans="1:18" ht="13.5" customHeight="1" x14ac:dyDescent="0.25">
      <c r="A43" s="110" t="s">
        <v>26</v>
      </c>
      <c r="B43" s="144">
        <v>737.85795999999993</v>
      </c>
      <c r="C43" s="144">
        <v>818.53715</v>
      </c>
      <c r="D43" s="144">
        <v>894.30468999999994</v>
      </c>
      <c r="E43" s="144">
        <v>974.81304</v>
      </c>
      <c r="F43" s="144">
        <v>1048.0179799999999</v>
      </c>
      <c r="G43" s="144">
        <v>1089</v>
      </c>
      <c r="H43" s="144">
        <v>1022.73366</v>
      </c>
      <c r="I43" s="144">
        <v>1068.73233</v>
      </c>
      <c r="J43" s="144">
        <v>988.01042999999993</v>
      </c>
      <c r="K43" s="144">
        <v>981.04869999999994</v>
      </c>
      <c r="L43" s="144">
        <v>984.55091999999991</v>
      </c>
      <c r="M43" s="144">
        <v>1071.7647399999998</v>
      </c>
      <c r="N43" s="144">
        <v>1064.2904899999999</v>
      </c>
      <c r="O43" s="123">
        <v>1106.44526</v>
      </c>
      <c r="P43" s="111" t="s">
        <v>27</v>
      </c>
      <c r="R43" s="12"/>
    </row>
    <row r="44" spans="1:18" ht="13.5" customHeight="1" x14ac:dyDescent="0.25">
      <c r="A44" s="110" t="s">
        <v>28</v>
      </c>
      <c r="B44" s="144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23"/>
      <c r="P44" s="111" t="s">
        <v>29</v>
      </c>
      <c r="R44" s="12"/>
    </row>
    <row r="45" spans="1:18" ht="13.5" customHeight="1" x14ac:dyDescent="0.25">
      <c r="A45" s="110" t="s">
        <v>73</v>
      </c>
      <c r="B45" s="144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23"/>
      <c r="P45" s="111" t="s">
        <v>76</v>
      </c>
      <c r="R45" s="12"/>
    </row>
    <row r="46" spans="1:18" ht="13.5" customHeight="1" x14ac:dyDescent="0.25">
      <c r="A46" s="152" t="s">
        <v>49</v>
      </c>
      <c r="B46" s="321"/>
      <c r="C46" s="321"/>
      <c r="D46" s="321"/>
      <c r="E46" s="321"/>
      <c r="F46" s="321"/>
      <c r="G46" s="321"/>
      <c r="H46" s="321"/>
      <c r="I46" s="321"/>
      <c r="J46" s="321"/>
      <c r="K46" s="321"/>
      <c r="L46" s="321"/>
      <c r="M46" s="321"/>
      <c r="N46" s="321"/>
      <c r="O46" s="195"/>
      <c r="P46" s="196" t="s">
        <v>50</v>
      </c>
      <c r="R46" s="12"/>
    </row>
    <row r="47" spans="1:18" ht="13.5" customHeight="1" x14ac:dyDescent="0.25">
      <c r="A47" s="153" t="s">
        <v>51</v>
      </c>
      <c r="B47" s="320">
        <f t="shared" ref="B47:F47" si="15">B11-B12+B22+B32-B36-B46</f>
        <v>18121.601770000012</v>
      </c>
      <c r="C47" s="320">
        <f t="shared" si="15"/>
        <v>16667.664430000004</v>
      </c>
      <c r="D47" s="320">
        <f t="shared" si="15"/>
        <v>18411.206839999999</v>
      </c>
      <c r="E47" s="320">
        <f t="shared" si="15"/>
        <v>21297.769149999993</v>
      </c>
      <c r="F47" s="320">
        <f t="shared" si="15"/>
        <v>17353.875890000007</v>
      </c>
      <c r="G47" s="320">
        <f t="shared" ref="G47" si="16">G11-G12+G22+G32-G36-G46</f>
        <v>17337</v>
      </c>
      <c r="H47" s="320">
        <f>H11-H12+H22+H32-H36-H46</f>
        <v>18112.652349999997</v>
      </c>
      <c r="I47" s="320">
        <f t="shared" ref="I47:O47" si="17">I11-I12+I22+I32-I36-I46</f>
        <v>17417.753909999996</v>
      </c>
      <c r="J47" s="320">
        <f t="shared" si="17"/>
        <v>17010.215280000004</v>
      </c>
      <c r="K47" s="320">
        <f t="shared" si="17"/>
        <v>17555.060720000005</v>
      </c>
      <c r="L47" s="320">
        <f t="shared" si="17"/>
        <v>18215.79435</v>
      </c>
      <c r="M47" s="320">
        <f t="shared" ref="M47:N47" si="18">M11-M12+M22+M32-M36-M46</f>
        <v>17485.756969999999</v>
      </c>
      <c r="N47" s="320">
        <f t="shared" si="18"/>
        <v>17389.440759999994</v>
      </c>
      <c r="O47" s="421">
        <f t="shared" si="17"/>
        <v>18242.114959999984</v>
      </c>
      <c r="P47" s="191" t="s">
        <v>52</v>
      </c>
      <c r="R47" s="12"/>
    </row>
    <row r="48" spans="1:18" ht="13.5" customHeight="1" x14ac:dyDescent="0.25">
      <c r="A48" s="152" t="s">
        <v>53</v>
      </c>
      <c r="B48" s="320">
        <f t="shared" ref="B48:F48" si="19">B49+B51</f>
        <v>18121.864089999999</v>
      </c>
      <c r="C48" s="320">
        <f t="shared" si="19"/>
        <v>16667.667829999999</v>
      </c>
      <c r="D48" s="320">
        <f t="shared" si="19"/>
        <v>18411.206840000003</v>
      </c>
      <c r="E48" s="320">
        <f t="shared" si="19"/>
        <v>21297.76915</v>
      </c>
      <c r="F48" s="320">
        <f t="shared" si="19"/>
        <v>17353.875889999999</v>
      </c>
      <c r="G48" s="320">
        <f t="shared" ref="G48" si="20">G49+G51</f>
        <v>17337</v>
      </c>
      <c r="H48" s="320">
        <f>H49+H51</f>
        <v>18112.524239999999</v>
      </c>
      <c r="I48" s="320">
        <f t="shared" ref="I48:O48" si="21">I49+I51</f>
        <v>17417.95205</v>
      </c>
      <c r="J48" s="320">
        <f t="shared" si="21"/>
        <v>17010.189140000002</v>
      </c>
      <c r="K48" s="320">
        <f t="shared" si="21"/>
        <v>17555.060720000001</v>
      </c>
      <c r="L48" s="320">
        <f t="shared" si="21"/>
        <v>18215.79435</v>
      </c>
      <c r="M48" s="320">
        <f t="shared" ref="M48:N48" si="22">M49+M51</f>
        <v>17485.116470000001</v>
      </c>
      <c r="N48" s="320">
        <f t="shared" si="22"/>
        <v>17389.485529999998</v>
      </c>
      <c r="O48" s="421">
        <f t="shared" si="21"/>
        <v>18242.114959999999</v>
      </c>
      <c r="P48" s="196" t="s">
        <v>54</v>
      </c>
      <c r="R48" s="12"/>
    </row>
    <row r="49" spans="1:18" ht="13.5" customHeight="1" x14ac:dyDescent="0.25">
      <c r="A49" s="153" t="s">
        <v>55</v>
      </c>
      <c r="B49" s="141">
        <v>1455</v>
      </c>
      <c r="C49" s="141">
        <v>1089.8483200000001</v>
      </c>
      <c r="D49" s="141">
        <v>1418.0067199999999</v>
      </c>
      <c r="E49" s="141">
        <v>1069.2698</v>
      </c>
      <c r="F49" s="141">
        <v>884.27912000000003</v>
      </c>
      <c r="G49" s="141">
        <v>523</v>
      </c>
      <c r="H49" s="141">
        <v>859.80484000000001</v>
      </c>
      <c r="I49" s="141">
        <v>1411.5984400000002</v>
      </c>
      <c r="J49" s="141">
        <v>749.50760000000002</v>
      </c>
      <c r="K49" s="141">
        <v>1449.6741999999999</v>
      </c>
      <c r="L49" s="141">
        <v>1141.6681600000002</v>
      </c>
      <c r="M49" s="141">
        <v>824.48667999999998</v>
      </c>
      <c r="N49" s="141">
        <v>916.47816</v>
      </c>
      <c r="O49" s="150">
        <v>1319.02332</v>
      </c>
      <c r="P49" s="191" t="s">
        <v>56</v>
      </c>
      <c r="R49" s="12"/>
    </row>
    <row r="50" spans="1:18" ht="13.5" customHeight="1" x14ac:dyDescent="0.25">
      <c r="A50" s="154" t="s">
        <v>57</v>
      </c>
      <c r="B50" s="144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23"/>
      <c r="P50" s="181" t="s">
        <v>58</v>
      </c>
      <c r="R50" s="12"/>
    </row>
    <row r="51" spans="1:18" ht="13.5" customHeight="1" x14ac:dyDescent="0.25">
      <c r="A51" s="153" t="s">
        <v>59</v>
      </c>
      <c r="B51" s="131">
        <f>SUM(B52:B57)</f>
        <v>16666.864089999999</v>
      </c>
      <c r="C51" s="131">
        <f>SUM(C52:C57)</f>
        <v>15577.819509999999</v>
      </c>
      <c r="D51" s="131">
        <f t="shared" ref="D51:G51" si="23">SUM(D52:D57)</f>
        <v>16993.200120000001</v>
      </c>
      <c r="E51" s="131">
        <f t="shared" si="23"/>
        <v>20228.499350000002</v>
      </c>
      <c r="F51" s="131">
        <f t="shared" si="23"/>
        <v>16469.59677</v>
      </c>
      <c r="G51" s="131">
        <f t="shared" si="23"/>
        <v>16814</v>
      </c>
      <c r="H51" s="131">
        <f>SUM(H52:H57)</f>
        <v>17252.719399999998</v>
      </c>
      <c r="I51" s="131">
        <f t="shared" ref="I51:O51" si="24">SUM(I52:I57)</f>
        <v>16006.35361</v>
      </c>
      <c r="J51" s="131">
        <f t="shared" si="24"/>
        <v>16260.681540000001</v>
      </c>
      <c r="K51" s="131">
        <f t="shared" si="24"/>
        <v>16105.38652</v>
      </c>
      <c r="L51" s="131">
        <f t="shared" si="24"/>
        <v>17074.126189999999</v>
      </c>
      <c r="M51" s="131">
        <f t="shared" ref="M51:N51" si="25">SUM(M52:M57)</f>
        <v>16660.629789999999</v>
      </c>
      <c r="N51" s="131">
        <f t="shared" si="25"/>
        <v>16473.007369999999</v>
      </c>
      <c r="O51" s="149">
        <f t="shared" si="24"/>
        <v>16923.091639999999</v>
      </c>
      <c r="P51" s="191" t="s">
        <v>60</v>
      </c>
      <c r="R51" s="12"/>
    </row>
    <row r="52" spans="1:18" ht="13.5" customHeight="1" x14ac:dyDescent="0.25">
      <c r="A52" s="110" t="s">
        <v>61</v>
      </c>
      <c r="B52" s="115">
        <v>3016</v>
      </c>
      <c r="C52" s="115">
        <v>2172.6286500000001</v>
      </c>
      <c r="D52" s="115">
        <v>1613.4190399999998</v>
      </c>
      <c r="E52" s="115">
        <v>1582.13429</v>
      </c>
      <c r="F52" s="115">
        <v>1637.4653999999998</v>
      </c>
      <c r="G52" s="115">
        <v>1666</v>
      </c>
      <c r="H52" s="115">
        <v>1533.5006699999999</v>
      </c>
      <c r="I52" s="115">
        <v>1494.1838600000001</v>
      </c>
      <c r="J52" s="115">
        <v>1412.2201600000003</v>
      </c>
      <c r="K52" s="115">
        <v>1377.2350299999998</v>
      </c>
      <c r="L52" s="115">
        <v>1338.7744199999997</v>
      </c>
      <c r="M52" s="115">
        <v>1279.3456199999998</v>
      </c>
      <c r="N52" s="115">
        <v>1127.4035000000001</v>
      </c>
      <c r="O52" s="9">
        <v>1259.5126200000002</v>
      </c>
      <c r="P52" s="111" t="s">
        <v>62</v>
      </c>
      <c r="R52" s="12"/>
    </row>
    <row r="53" spans="1:18" ht="13.5" customHeight="1" x14ac:dyDescent="0.25">
      <c r="A53" s="73" t="s">
        <v>63</v>
      </c>
      <c r="B53" s="144">
        <v>461.154</v>
      </c>
      <c r="C53" s="144">
        <v>508.79473000000002</v>
      </c>
      <c r="D53" s="144">
        <v>600.27581999999995</v>
      </c>
      <c r="E53" s="144">
        <v>539.30166999999994</v>
      </c>
      <c r="F53" s="144">
        <v>570.51374999999996</v>
      </c>
      <c r="G53" s="27">
        <v>655</v>
      </c>
      <c r="H53" s="144">
        <v>561.08330999999998</v>
      </c>
      <c r="I53" s="144">
        <v>496.49612999999999</v>
      </c>
      <c r="J53" s="144">
        <v>420.26914999999997</v>
      </c>
      <c r="K53" s="144">
        <v>440.50992999999994</v>
      </c>
      <c r="L53" s="27">
        <v>496.03442000000001</v>
      </c>
      <c r="M53" s="27">
        <v>465.60255999999998</v>
      </c>
      <c r="N53" s="27">
        <v>319.70623999999998</v>
      </c>
      <c r="O53" s="8">
        <v>476.41519999999997</v>
      </c>
      <c r="P53" s="75" t="s">
        <v>64</v>
      </c>
      <c r="R53" s="12"/>
    </row>
    <row r="54" spans="1:18" ht="13.5" customHeight="1" x14ac:dyDescent="0.25">
      <c r="A54" s="73" t="s">
        <v>65</v>
      </c>
      <c r="B54" s="144">
        <v>10856.97811</v>
      </c>
      <c r="C54" s="144">
        <v>10297.488949999999</v>
      </c>
      <c r="D54" s="144">
        <v>11621.064549999999</v>
      </c>
      <c r="E54" s="144">
        <v>14279.12868</v>
      </c>
      <c r="F54" s="144">
        <v>10950.962729999999</v>
      </c>
      <c r="G54" s="27">
        <v>12351</v>
      </c>
      <c r="H54" s="144">
        <v>13449.22027</v>
      </c>
      <c r="I54" s="144">
        <v>12406.073279999999</v>
      </c>
      <c r="J54" s="144">
        <v>13298.713379999999</v>
      </c>
      <c r="K54" s="144">
        <v>13085.57674</v>
      </c>
      <c r="L54" s="27">
        <v>13980.64581</v>
      </c>
      <c r="M54" s="27">
        <v>13676.408370000001</v>
      </c>
      <c r="N54" s="27">
        <v>13842.090699999999</v>
      </c>
      <c r="O54" s="8">
        <v>14050.607209999998</v>
      </c>
      <c r="P54" s="75" t="s">
        <v>66</v>
      </c>
      <c r="R54" s="12"/>
    </row>
    <row r="55" spans="1:18" ht="13.5" customHeight="1" x14ac:dyDescent="0.25">
      <c r="A55" s="73" t="s">
        <v>67</v>
      </c>
      <c r="B55" s="144">
        <v>1295.32971</v>
      </c>
      <c r="C55" s="144">
        <v>1397.4111399999999</v>
      </c>
      <c r="D55" s="144">
        <v>1603.80765</v>
      </c>
      <c r="E55" s="144">
        <v>2078.39086</v>
      </c>
      <c r="F55" s="144">
        <v>1962.8114099999998</v>
      </c>
      <c r="G55" s="144">
        <v>1108</v>
      </c>
      <c r="H55" s="144">
        <v>644.80015000000003</v>
      </c>
      <c r="I55" s="144">
        <v>421.16658999999999</v>
      </c>
      <c r="J55" s="144">
        <v>251.09380999999999</v>
      </c>
      <c r="K55" s="144">
        <v>265.35041000000001</v>
      </c>
      <c r="L55" s="144">
        <v>269.02532000000002</v>
      </c>
      <c r="M55" s="144">
        <v>248.25909999999999</v>
      </c>
      <c r="N55" s="144">
        <v>218.84083999999999</v>
      </c>
      <c r="O55" s="123">
        <v>234.38776000000001</v>
      </c>
      <c r="P55" s="75" t="s">
        <v>68</v>
      </c>
      <c r="R55" s="12"/>
    </row>
    <row r="56" spans="1:18" ht="13.5" customHeight="1" x14ac:dyDescent="0.25">
      <c r="A56" s="73" t="s">
        <v>69</v>
      </c>
      <c r="B56" s="144">
        <v>198.11217999999997</v>
      </c>
      <c r="C56" s="144">
        <v>222.04229999999998</v>
      </c>
      <c r="D56" s="144">
        <v>405.87239999999997</v>
      </c>
      <c r="E56" s="144">
        <v>341.60337000000004</v>
      </c>
      <c r="F56" s="144">
        <v>396.47948999999994</v>
      </c>
      <c r="G56" s="144">
        <v>486</v>
      </c>
      <c r="H56" s="144">
        <v>587.10072999999988</v>
      </c>
      <c r="I56" s="144">
        <v>714.08076000000005</v>
      </c>
      <c r="J56" s="144">
        <v>552.90508999999997</v>
      </c>
      <c r="K56" s="144">
        <v>652.19247999999993</v>
      </c>
      <c r="L56" s="144">
        <v>626.54025000000001</v>
      </c>
      <c r="M56" s="144">
        <v>715.72115999999994</v>
      </c>
      <c r="N56" s="144">
        <v>696.79989</v>
      </c>
      <c r="O56" s="123">
        <v>678.41468999999995</v>
      </c>
      <c r="P56" s="75" t="s">
        <v>70</v>
      </c>
      <c r="R56" s="12"/>
    </row>
    <row r="57" spans="1:18" ht="13.5" customHeight="1" x14ac:dyDescent="0.25">
      <c r="A57" s="73" t="s">
        <v>30</v>
      </c>
      <c r="B57" s="144">
        <v>839.29008999999996</v>
      </c>
      <c r="C57" s="144">
        <v>979.45374000000004</v>
      </c>
      <c r="D57" s="144">
        <v>1148.7606599999999</v>
      </c>
      <c r="E57" s="144">
        <v>1407.94048</v>
      </c>
      <c r="F57" s="144">
        <v>951.36398999999994</v>
      </c>
      <c r="G57" s="144">
        <v>548</v>
      </c>
      <c r="H57" s="144">
        <v>477.01427000000001</v>
      </c>
      <c r="I57" s="144">
        <v>474.35298999999998</v>
      </c>
      <c r="J57" s="144">
        <v>325.47994999999997</v>
      </c>
      <c r="K57" s="144">
        <v>284.52193</v>
      </c>
      <c r="L57" s="144">
        <v>363.10597000000001</v>
      </c>
      <c r="M57" s="144">
        <v>275.29298</v>
      </c>
      <c r="N57" s="144">
        <v>268.1662</v>
      </c>
      <c r="O57" s="123">
        <v>223.75416000000001</v>
      </c>
      <c r="P57" s="75" t="s">
        <v>31</v>
      </c>
      <c r="R57" s="12"/>
    </row>
    <row r="58" spans="1:18" ht="13.5" customHeight="1" x14ac:dyDescent="0.25">
      <c r="A58" s="152" t="s">
        <v>71</v>
      </c>
      <c r="B58" s="131">
        <f t="shared" ref="B58:G58" si="26">B47-B48</f>
        <v>-0.26231999998708488</v>
      </c>
      <c r="C58" s="131">
        <f t="shared" si="26"/>
        <v>-3.3999999941443093E-3</v>
      </c>
      <c r="D58" s="131">
        <f t="shared" si="26"/>
        <v>0</v>
      </c>
      <c r="E58" s="131">
        <f t="shared" si="26"/>
        <v>0</v>
      </c>
      <c r="F58" s="131">
        <f t="shared" si="26"/>
        <v>0</v>
      </c>
      <c r="G58" s="131">
        <f t="shared" si="26"/>
        <v>0</v>
      </c>
      <c r="H58" s="131">
        <f>H47-H48</f>
        <v>0.12810999999783235</v>
      </c>
      <c r="I58" s="131">
        <f t="shared" ref="I58:O58" si="27">I47-I48</f>
        <v>-0.1981400000040594</v>
      </c>
      <c r="J58" s="131">
        <f t="shared" si="27"/>
        <v>2.61400000017602E-2</v>
      </c>
      <c r="K58" s="131">
        <f t="shared" si="27"/>
        <v>0</v>
      </c>
      <c r="L58" s="131">
        <f t="shared" si="27"/>
        <v>0</v>
      </c>
      <c r="M58" s="131">
        <f t="shared" si="27"/>
        <v>0.6404999999977008</v>
      </c>
      <c r="N58" s="131">
        <f t="shared" ref="N58" si="28">N47-N48</f>
        <v>-4.4770000004064059E-2</v>
      </c>
      <c r="O58" s="149">
        <f t="shared" si="27"/>
        <v>0</v>
      </c>
      <c r="P58" s="196" t="s">
        <v>72</v>
      </c>
      <c r="R58" s="14"/>
    </row>
  </sheetData>
  <mergeCells count="3">
    <mergeCell ref="A1:P1"/>
    <mergeCell ref="B4:O4"/>
    <mergeCell ref="A2:P2"/>
  </mergeCells>
  <pageMargins left="0.23622047244094491" right="0.23622047244094491" top="0.51181102362204722" bottom="0.19685039370078741" header="0.27559055118110237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58"/>
  <sheetViews>
    <sheetView zoomScale="120" zoomScaleNormal="120" workbookViewId="0">
      <selection activeCell="N15" sqref="N15"/>
    </sheetView>
  </sheetViews>
  <sheetFormatPr defaultRowHeight="15" x14ac:dyDescent="0.25"/>
  <cols>
    <col min="1" max="1" width="26.140625" customWidth="1"/>
    <col min="2" max="9" width="7.7109375" customWidth="1"/>
    <col min="10" max="10" width="27.28515625" customWidth="1"/>
    <col min="11" max="11" width="6.42578125" customWidth="1"/>
  </cols>
  <sheetData>
    <row r="1" spans="1:12" ht="13.5" customHeight="1" x14ac:dyDescent="0.25">
      <c r="A1" s="441" t="s">
        <v>298</v>
      </c>
      <c r="B1" s="441"/>
      <c r="C1" s="441"/>
      <c r="D1" s="441"/>
      <c r="E1" s="441"/>
      <c r="F1" s="441"/>
      <c r="G1" s="441"/>
      <c r="H1" s="441"/>
      <c r="I1" s="441"/>
      <c r="J1" s="441"/>
    </row>
    <row r="2" spans="1:12" ht="13.5" customHeight="1" x14ac:dyDescent="0.25">
      <c r="A2" s="441" t="s">
        <v>299</v>
      </c>
      <c r="B2" s="441"/>
      <c r="C2" s="441"/>
      <c r="D2" s="441"/>
      <c r="E2" s="441"/>
      <c r="F2" s="441"/>
      <c r="G2" s="441"/>
      <c r="H2" s="441"/>
      <c r="I2" s="441"/>
      <c r="J2" s="441"/>
    </row>
    <row r="3" spans="1:12" ht="12.75" customHeight="1" x14ac:dyDescent="0.25">
      <c r="A3" s="1" t="s">
        <v>268</v>
      </c>
      <c r="B3" s="1"/>
      <c r="C3" s="4"/>
      <c r="D3" s="4"/>
      <c r="E3" s="4"/>
      <c r="F3" s="4"/>
      <c r="G3" s="4"/>
      <c r="H3" s="4"/>
      <c r="I3" s="4"/>
      <c r="J3" s="326" t="s">
        <v>0</v>
      </c>
    </row>
    <row r="4" spans="1:12" ht="33" customHeight="1" x14ac:dyDescent="0.25">
      <c r="A4" s="367"/>
      <c r="B4" s="459" t="s">
        <v>286</v>
      </c>
      <c r="C4" s="460"/>
      <c r="D4" s="460"/>
      <c r="E4" s="460"/>
      <c r="F4" s="460"/>
      <c r="G4" s="460"/>
      <c r="H4" s="460"/>
      <c r="I4" s="453"/>
      <c r="J4" s="368"/>
    </row>
    <row r="5" spans="1:12" ht="21" customHeight="1" x14ac:dyDescent="0.25">
      <c r="A5" s="369"/>
      <c r="B5" s="412">
        <v>2017</v>
      </c>
      <c r="C5" s="412">
        <v>2018</v>
      </c>
      <c r="D5" s="412">
        <v>2019</v>
      </c>
      <c r="E5" s="413">
        <v>2020</v>
      </c>
      <c r="F5" s="412">
        <v>2021</v>
      </c>
      <c r="G5" s="412">
        <v>2022</v>
      </c>
      <c r="H5" s="412">
        <v>2023</v>
      </c>
      <c r="I5" s="412">
        <v>2024</v>
      </c>
      <c r="J5" s="370"/>
    </row>
    <row r="6" spans="1:12" ht="12" customHeight="1" x14ac:dyDescent="0.25">
      <c r="A6" s="105" t="s">
        <v>1</v>
      </c>
      <c r="B6" s="289">
        <v>62.86</v>
      </c>
      <c r="C6" s="114">
        <v>97.497720000000001</v>
      </c>
      <c r="D6" s="114">
        <v>76.18956</v>
      </c>
      <c r="E6" s="114">
        <v>103.645</v>
      </c>
      <c r="F6" s="114">
        <v>98.972622000000001</v>
      </c>
      <c r="G6" s="114">
        <v>91.238501999999997</v>
      </c>
      <c r="H6" s="114">
        <v>56.591756000000004</v>
      </c>
      <c r="I6" s="10">
        <v>51.737732000000001</v>
      </c>
      <c r="J6" s="107" t="s">
        <v>2</v>
      </c>
      <c r="L6" s="13"/>
    </row>
    <row r="7" spans="1:12" ht="12" customHeight="1" x14ac:dyDescent="0.25">
      <c r="A7" s="105" t="s">
        <v>3</v>
      </c>
      <c r="B7" s="290"/>
      <c r="C7" s="16"/>
      <c r="D7" s="330"/>
      <c r="E7" s="330"/>
      <c r="F7" s="330"/>
      <c r="G7" s="330"/>
      <c r="H7" s="330"/>
      <c r="I7" s="309"/>
      <c r="J7" s="106" t="s">
        <v>4</v>
      </c>
      <c r="L7" s="14"/>
    </row>
    <row r="8" spans="1:12" ht="12" customHeight="1" x14ac:dyDescent="0.25">
      <c r="A8" s="105" t="s">
        <v>5</v>
      </c>
      <c r="B8" s="290"/>
      <c r="C8" s="16"/>
      <c r="D8" s="331"/>
      <c r="E8" s="331"/>
      <c r="F8" s="331"/>
      <c r="G8" s="331"/>
      <c r="H8" s="331"/>
      <c r="I8" s="422"/>
      <c r="J8" s="106" t="s">
        <v>6</v>
      </c>
      <c r="L8" s="14"/>
    </row>
    <row r="9" spans="1:12" ht="12" customHeight="1" x14ac:dyDescent="0.25">
      <c r="A9" s="105" t="s">
        <v>7</v>
      </c>
      <c r="B9" s="290"/>
      <c r="C9" s="16"/>
      <c r="D9" s="330"/>
      <c r="E9" s="330"/>
      <c r="F9" s="330"/>
      <c r="G9" s="330"/>
      <c r="H9" s="330"/>
      <c r="I9" s="309"/>
      <c r="J9" s="107" t="s">
        <v>8</v>
      </c>
      <c r="L9" s="14"/>
    </row>
    <row r="10" spans="1:12" ht="12" customHeight="1" x14ac:dyDescent="0.25">
      <c r="A10" s="105" t="s">
        <v>9</v>
      </c>
      <c r="B10" s="290"/>
      <c r="C10" s="16"/>
      <c r="D10" s="330"/>
      <c r="E10" s="330"/>
      <c r="F10" s="330"/>
      <c r="G10" s="330"/>
      <c r="H10" s="330"/>
      <c r="I10" s="309"/>
      <c r="J10" s="107" t="s">
        <v>10</v>
      </c>
      <c r="L10" s="14"/>
    </row>
    <row r="11" spans="1:12" ht="15.75" customHeight="1" x14ac:dyDescent="0.25">
      <c r="A11" s="151" t="s">
        <v>11</v>
      </c>
      <c r="B11" s="291">
        <f>B6+B7-B8+B9-B10</f>
        <v>62.86</v>
      </c>
      <c r="C11" s="121">
        <f>C6+C7-C8+C9-C10</f>
        <v>97.497720000000001</v>
      </c>
      <c r="D11" s="121">
        <f>D6+D7-D8+D9-D10</f>
        <v>76.18956</v>
      </c>
      <c r="E11" s="121">
        <f>E6+E7-E8+E9-E10</f>
        <v>103.645</v>
      </c>
      <c r="F11" s="121">
        <f>F6+F7-F8+F9-F10</f>
        <v>98.972622000000001</v>
      </c>
      <c r="G11" s="121">
        <f t="shared" ref="G11:I11" si="0">G6+G7-G8+G9-G10</f>
        <v>91.238501999999997</v>
      </c>
      <c r="H11" s="121">
        <f t="shared" ref="H11" si="1">H6+H7-H8+H9-H10</f>
        <v>56.591756000000004</v>
      </c>
      <c r="I11" s="147">
        <f t="shared" si="0"/>
        <v>51.737732000000001</v>
      </c>
      <c r="J11" s="185" t="s">
        <v>12</v>
      </c>
      <c r="L11" s="13"/>
    </row>
    <row r="12" spans="1:12" ht="15" customHeight="1" x14ac:dyDescent="0.25">
      <c r="A12" s="151" t="s">
        <v>13</v>
      </c>
      <c r="B12" s="291">
        <f>SUM(B13:B21)</f>
        <v>62.86</v>
      </c>
      <c r="C12" s="121">
        <f>SUM(C13:C21)</f>
        <v>97.497720000000001</v>
      </c>
      <c r="D12" s="121">
        <f>SUM(D13:D21)</f>
        <v>76.18956</v>
      </c>
      <c r="E12" s="121">
        <f>SUM(E13:E21)</f>
        <v>103.645</v>
      </c>
      <c r="F12" s="121">
        <f>SUM(F13:F21)</f>
        <v>49.396172</v>
      </c>
      <c r="G12" s="121">
        <f t="shared" ref="G12:I12" si="2">SUM(G13:G21)</f>
        <v>45.359417999999998</v>
      </c>
      <c r="H12" s="121">
        <f t="shared" ref="H12" si="3">SUM(H13:H21)</f>
        <v>28.430712000000003</v>
      </c>
      <c r="I12" s="147">
        <f t="shared" si="2"/>
        <v>25.868866000000001</v>
      </c>
      <c r="J12" s="185" t="s">
        <v>14</v>
      </c>
      <c r="L12" s="13"/>
    </row>
    <row r="13" spans="1:12" ht="12" customHeight="1" x14ac:dyDescent="0.25">
      <c r="A13" s="110" t="s">
        <v>15</v>
      </c>
      <c r="B13" s="290"/>
      <c r="C13" s="16"/>
      <c r="D13" s="332"/>
      <c r="E13" s="332"/>
      <c r="F13" s="332"/>
      <c r="G13" s="332"/>
      <c r="H13" s="332"/>
      <c r="I13" s="360"/>
      <c r="J13" s="111" t="s">
        <v>16</v>
      </c>
      <c r="L13" s="14"/>
    </row>
    <row r="14" spans="1:12" ht="12" customHeight="1" x14ac:dyDescent="0.25">
      <c r="A14" s="112" t="s">
        <v>78</v>
      </c>
      <c r="B14" s="290"/>
      <c r="C14" s="16"/>
      <c r="D14" s="333"/>
      <c r="E14" s="333"/>
      <c r="F14" s="333"/>
      <c r="G14" s="333"/>
      <c r="H14" s="333"/>
      <c r="I14" s="312"/>
      <c r="J14" s="109" t="s">
        <v>17</v>
      </c>
      <c r="L14" s="14"/>
    </row>
    <row r="15" spans="1:12" ht="12" customHeight="1" x14ac:dyDescent="0.25">
      <c r="A15" s="110" t="s">
        <v>18</v>
      </c>
      <c r="B15" s="290">
        <v>62.86</v>
      </c>
      <c r="C15" s="16">
        <v>97.497720000000001</v>
      </c>
      <c r="D15" s="332">
        <v>76.18956</v>
      </c>
      <c r="E15" s="332">
        <v>103.645</v>
      </c>
      <c r="F15" s="332">
        <v>49.396172</v>
      </c>
      <c r="G15" s="332">
        <v>45.359417999999998</v>
      </c>
      <c r="H15" s="332">
        <v>28.430712000000003</v>
      </c>
      <c r="I15" s="360">
        <v>25.868866000000001</v>
      </c>
      <c r="J15" s="111" t="s">
        <v>19</v>
      </c>
      <c r="L15" s="13"/>
    </row>
    <row r="16" spans="1:12" ht="12" customHeight="1" x14ac:dyDescent="0.25">
      <c r="A16" s="110" t="s">
        <v>20</v>
      </c>
      <c r="B16" s="290"/>
      <c r="C16" s="16"/>
      <c r="D16" s="119"/>
      <c r="E16" s="119"/>
      <c r="F16" s="119"/>
      <c r="G16" s="119"/>
      <c r="H16" s="119"/>
      <c r="I16" s="419"/>
      <c r="J16" s="111" t="s">
        <v>21</v>
      </c>
      <c r="L16" s="14"/>
    </row>
    <row r="17" spans="1:12" ht="12" customHeight="1" x14ac:dyDescent="0.25">
      <c r="A17" s="110" t="s">
        <v>22</v>
      </c>
      <c r="B17" s="290"/>
      <c r="C17" s="16"/>
      <c r="D17" s="120"/>
      <c r="E17" s="120"/>
      <c r="F17" s="120"/>
      <c r="G17" s="120"/>
      <c r="H17" s="120"/>
      <c r="I17" s="314"/>
      <c r="J17" s="111" t="s">
        <v>23</v>
      </c>
      <c r="L17" s="14"/>
    </row>
    <row r="18" spans="1:12" ht="12" customHeight="1" x14ac:dyDescent="0.25">
      <c r="A18" s="110" t="s">
        <v>24</v>
      </c>
      <c r="B18" s="290"/>
      <c r="C18" s="16"/>
      <c r="D18" s="120"/>
      <c r="E18" s="120"/>
      <c r="F18" s="120"/>
      <c r="G18" s="120"/>
      <c r="H18" s="120"/>
      <c r="I18" s="314"/>
      <c r="J18" s="111" t="s">
        <v>25</v>
      </c>
      <c r="L18" s="14"/>
    </row>
    <row r="19" spans="1:12" ht="12" customHeight="1" x14ac:dyDescent="0.25">
      <c r="A19" s="110" t="s">
        <v>26</v>
      </c>
      <c r="B19" s="290"/>
      <c r="C19" s="16"/>
      <c r="D19" s="120"/>
      <c r="E19" s="120"/>
      <c r="F19" s="120"/>
      <c r="G19" s="120"/>
      <c r="H19" s="120"/>
      <c r="I19" s="314"/>
      <c r="J19" s="111" t="s">
        <v>27</v>
      </c>
      <c r="L19" s="14"/>
    </row>
    <row r="20" spans="1:12" ht="12" customHeight="1" x14ac:dyDescent="0.25">
      <c r="A20" s="110" t="s">
        <v>28</v>
      </c>
      <c r="B20" s="290"/>
      <c r="C20" s="16"/>
      <c r="D20" s="120"/>
      <c r="E20" s="120"/>
      <c r="F20" s="120"/>
      <c r="G20" s="120"/>
      <c r="H20" s="120"/>
      <c r="I20" s="314"/>
      <c r="J20" s="111" t="s">
        <v>29</v>
      </c>
      <c r="L20" s="14"/>
    </row>
    <row r="21" spans="1:12" ht="12" customHeight="1" x14ac:dyDescent="0.25">
      <c r="A21" s="110" t="s">
        <v>75</v>
      </c>
      <c r="B21" s="290"/>
      <c r="C21" s="16"/>
      <c r="D21" s="120"/>
      <c r="E21" s="120"/>
      <c r="F21" s="120"/>
      <c r="G21" s="120"/>
      <c r="H21" s="120"/>
      <c r="I21" s="314"/>
      <c r="J21" s="111" t="s">
        <v>76</v>
      </c>
      <c r="L21" s="14"/>
    </row>
    <row r="22" spans="1:12" ht="19.5" customHeight="1" x14ac:dyDescent="0.25">
      <c r="A22" s="151" t="s">
        <v>32</v>
      </c>
      <c r="B22" s="278">
        <f>SUM(B23:B31)</f>
        <v>0</v>
      </c>
      <c r="C22" s="132">
        <f>SUM(C23:C31)</f>
        <v>0</v>
      </c>
      <c r="D22" s="132">
        <f>SUM(D23:D31)</f>
        <v>0</v>
      </c>
      <c r="E22" s="132">
        <f>SUM(E23:E31)</f>
        <v>0</v>
      </c>
      <c r="F22" s="132">
        <f>SUM(F23:F31)</f>
        <v>0</v>
      </c>
      <c r="G22" s="132">
        <f t="shared" ref="G22:I22" si="4">SUM(G23:G31)</f>
        <v>0</v>
      </c>
      <c r="H22" s="132">
        <f t="shared" ref="H22" si="5">SUM(H23:H31)</f>
        <v>0</v>
      </c>
      <c r="I22" s="315">
        <f t="shared" si="4"/>
        <v>0</v>
      </c>
      <c r="J22" s="185" t="s">
        <v>33</v>
      </c>
      <c r="L22" s="14"/>
    </row>
    <row r="23" spans="1:12" ht="12" customHeight="1" x14ac:dyDescent="0.25">
      <c r="A23" s="110" t="s">
        <v>15</v>
      </c>
      <c r="B23" s="290"/>
      <c r="C23" s="16"/>
      <c r="D23" s="120"/>
      <c r="E23" s="120"/>
      <c r="F23" s="120"/>
      <c r="G23" s="120"/>
      <c r="H23" s="120"/>
      <c r="I23" s="314"/>
      <c r="J23" s="111" t="s">
        <v>16</v>
      </c>
      <c r="L23" s="14"/>
    </row>
    <row r="24" spans="1:12" ht="12" customHeight="1" x14ac:dyDescent="0.25">
      <c r="A24" s="112" t="s">
        <v>78</v>
      </c>
      <c r="B24" s="290"/>
      <c r="C24" s="16"/>
      <c r="D24" s="120"/>
      <c r="E24" s="120"/>
      <c r="F24" s="120"/>
      <c r="G24" s="120"/>
      <c r="H24" s="120"/>
      <c r="I24" s="314"/>
      <c r="J24" s="109" t="s">
        <v>34</v>
      </c>
      <c r="L24" s="14"/>
    </row>
    <row r="25" spans="1:12" ht="12" customHeight="1" x14ac:dyDescent="0.25">
      <c r="A25" s="110" t="s">
        <v>18</v>
      </c>
      <c r="B25" s="290"/>
      <c r="C25" s="16"/>
      <c r="D25" s="120"/>
      <c r="E25" s="120"/>
      <c r="F25" s="120"/>
      <c r="G25" s="120"/>
      <c r="H25" s="120"/>
      <c r="I25" s="314"/>
      <c r="J25" s="111" t="s">
        <v>19</v>
      </c>
      <c r="L25" s="14"/>
    </row>
    <row r="26" spans="1:12" ht="12" customHeight="1" x14ac:dyDescent="0.25">
      <c r="A26" s="110" t="s">
        <v>20</v>
      </c>
      <c r="B26" s="290"/>
      <c r="C26" s="16"/>
      <c r="D26" s="120"/>
      <c r="E26" s="120"/>
      <c r="F26" s="120"/>
      <c r="G26" s="120"/>
      <c r="H26" s="120"/>
      <c r="I26" s="314"/>
      <c r="J26" s="111" t="s">
        <v>21</v>
      </c>
      <c r="L26" s="14"/>
    </row>
    <row r="27" spans="1:12" ht="12" customHeight="1" x14ac:dyDescent="0.25">
      <c r="A27" s="110" t="s">
        <v>35</v>
      </c>
      <c r="B27" s="290"/>
      <c r="C27" s="16"/>
      <c r="D27" s="120"/>
      <c r="E27" s="120"/>
      <c r="F27" s="120"/>
      <c r="G27" s="120"/>
      <c r="H27" s="120"/>
      <c r="I27" s="314"/>
      <c r="J27" s="111" t="s">
        <v>23</v>
      </c>
      <c r="L27" s="14"/>
    </row>
    <row r="28" spans="1:12" ht="12" customHeight="1" x14ac:dyDescent="0.25">
      <c r="A28" s="110" t="s">
        <v>24</v>
      </c>
      <c r="B28" s="290"/>
      <c r="C28" s="16"/>
      <c r="D28" s="120"/>
      <c r="E28" s="120"/>
      <c r="F28" s="120"/>
      <c r="G28" s="120"/>
      <c r="H28" s="120"/>
      <c r="I28" s="314"/>
      <c r="J28" s="111" t="s">
        <v>25</v>
      </c>
      <c r="L28" s="14"/>
    </row>
    <row r="29" spans="1:12" ht="12" customHeight="1" x14ac:dyDescent="0.25">
      <c r="A29" s="110" t="s">
        <v>36</v>
      </c>
      <c r="B29" s="290"/>
      <c r="C29" s="16"/>
      <c r="D29" s="120"/>
      <c r="E29" s="120"/>
      <c r="F29" s="120"/>
      <c r="G29" s="120"/>
      <c r="H29" s="120"/>
      <c r="I29" s="314"/>
      <c r="J29" s="111" t="s">
        <v>27</v>
      </c>
      <c r="L29" s="14"/>
    </row>
    <row r="30" spans="1:12" ht="12" customHeight="1" x14ac:dyDescent="0.25">
      <c r="A30" s="110" t="s">
        <v>28</v>
      </c>
      <c r="B30" s="290"/>
      <c r="C30" s="16"/>
      <c r="D30" s="120"/>
      <c r="E30" s="120"/>
      <c r="F30" s="120"/>
      <c r="G30" s="120"/>
      <c r="H30" s="120"/>
      <c r="I30" s="314"/>
      <c r="J30" s="111" t="s">
        <v>29</v>
      </c>
      <c r="L30" s="14"/>
    </row>
    <row r="31" spans="1:12" ht="12" customHeight="1" x14ac:dyDescent="0.25">
      <c r="A31" s="110" t="s">
        <v>75</v>
      </c>
      <c r="B31" s="290"/>
      <c r="C31" s="16"/>
      <c r="D31" s="120"/>
      <c r="E31" s="120"/>
      <c r="F31" s="120"/>
      <c r="G31" s="120"/>
      <c r="H31" s="120"/>
      <c r="I31" s="314"/>
      <c r="J31" s="111" t="s">
        <v>76</v>
      </c>
      <c r="L31" s="14"/>
    </row>
    <row r="32" spans="1:12" ht="15" customHeight="1" x14ac:dyDescent="0.25">
      <c r="A32" s="152" t="s">
        <v>37</v>
      </c>
      <c r="B32" s="189">
        <f>B33+B34+B35</f>
        <v>0</v>
      </c>
      <c r="C32" s="134">
        <f>C33+C34+C35</f>
        <v>0</v>
      </c>
      <c r="D32" s="132">
        <f>D33+D34+D35</f>
        <v>0</v>
      </c>
      <c r="E32" s="132">
        <f>E33+E34+E35</f>
        <v>0</v>
      </c>
      <c r="F32" s="132">
        <f>F33+F34+F35</f>
        <v>0</v>
      </c>
      <c r="G32" s="132">
        <f t="shared" ref="G32:I32" si="6">G33+G34+G35</f>
        <v>0</v>
      </c>
      <c r="H32" s="132">
        <f t="shared" ref="H32" si="7">H33+H34+H35</f>
        <v>0</v>
      </c>
      <c r="I32" s="315">
        <f t="shared" si="6"/>
        <v>0</v>
      </c>
      <c r="J32" s="191" t="s">
        <v>38</v>
      </c>
      <c r="L32" s="14"/>
    </row>
    <row r="33" spans="1:12" ht="12" customHeight="1" x14ac:dyDescent="0.25">
      <c r="A33" s="108" t="s">
        <v>41</v>
      </c>
      <c r="B33" s="290"/>
      <c r="C33" s="16"/>
      <c r="D33" s="120"/>
      <c r="E33" s="120"/>
      <c r="F33" s="120"/>
      <c r="G33" s="120"/>
      <c r="H33" s="120"/>
      <c r="I33" s="314"/>
      <c r="J33" s="109" t="s">
        <v>42</v>
      </c>
      <c r="L33" s="14"/>
    </row>
    <row r="34" spans="1:12" ht="12" customHeight="1" x14ac:dyDescent="0.25">
      <c r="A34" s="112" t="s">
        <v>39</v>
      </c>
      <c r="B34" s="290"/>
      <c r="C34" s="16"/>
      <c r="D34" s="120"/>
      <c r="E34" s="120"/>
      <c r="F34" s="120"/>
      <c r="G34" s="120"/>
      <c r="H34" s="120"/>
      <c r="I34" s="314"/>
      <c r="J34" s="109" t="s">
        <v>40</v>
      </c>
      <c r="L34" s="14"/>
    </row>
    <row r="35" spans="1:12" ht="12" customHeight="1" x14ac:dyDescent="0.25">
      <c r="A35" s="108" t="s">
        <v>43</v>
      </c>
      <c r="B35" s="290"/>
      <c r="C35" s="16"/>
      <c r="D35" s="120"/>
      <c r="E35" s="120"/>
      <c r="F35" s="120"/>
      <c r="G35" s="120"/>
      <c r="H35" s="120"/>
      <c r="I35" s="314"/>
      <c r="J35" s="109" t="s">
        <v>44</v>
      </c>
      <c r="L35" s="14"/>
    </row>
    <row r="36" spans="1:12" ht="20.25" customHeight="1" x14ac:dyDescent="0.25">
      <c r="A36" s="153" t="s">
        <v>45</v>
      </c>
      <c r="B36" s="277">
        <f>SUM(B37:B45)</f>
        <v>0</v>
      </c>
      <c r="C36" s="127">
        <f>SUM(C37:C45)</f>
        <v>0</v>
      </c>
      <c r="D36" s="121">
        <f>SUM(D37:D45)</f>
        <v>0</v>
      </c>
      <c r="E36" s="121">
        <f>SUM(E37:E45)</f>
        <v>0</v>
      </c>
      <c r="F36" s="121">
        <f>SUM(F37:F45)</f>
        <v>0</v>
      </c>
      <c r="G36" s="121">
        <f t="shared" ref="G36:I36" si="8">SUM(G37:G45)</f>
        <v>0</v>
      </c>
      <c r="H36" s="121">
        <f t="shared" ref="H36" si="9">SUM(H37:H45)</f>
        <v>0</v>
      </c>
      <c r="I36" s="147">
        <f t="shared" si="8"/>
        <v>0</v>
      </c>
      <c r="J36" s="191" t="s">
        <v>46</v>
      </c>
      <c r="L36" s="14"/>
    </row>
    <row r="37" spans="1:12" ht="12" customHeight="1" x14ac:dyDescent="0.25">
      <c r="A37" s="110" t="s">
        <v>47</v>
      </c>
      <c r="B37" s="290"/>
      <c r="C37" s="16"/>
      <c r="D37" s="120"/>
      <c r="E37" s="120"/>
      <c r="F37" s="120"/>
      <c r="G37" s="120"/>
      <c r="H37" s="120"/>
      <c r="I37" s="314"/>
      <c r="J37" s="111" t="s">
        <v>48</v>
      </c>
      <c r="L37" s="14"/>
    </row>
    <row r="38" spans="1:12" ht="12" customHeight="1" x14ac:dyDescent="0.25">
      <c r="A38" s="110" t="s">
        <v>15</v>
      </c>
      <c r="B38" s="290"/>
      <c r="C38" s="16"/>
      <c r="D38" s="120"/>
      <c r="E38" s="120"/>
      <c r="F38" s="120"/>
      <c r="G38" s="120"/>
      <c r="H38" s="120"/>
      <c r="I38" s="314"/>
      <c r="J38" s="111" t="s">
        <v>16</v>
      </c>
      <c r="L38" s="14"/>
    </row>
    <row r="39" spans="1:12" ht="12" customHeight="1" x14ac:dyDescent="0.25">
      <c r="A39" s="112" t="s">
        <v>78</v>
      </c>
      <c r="B39" s="290"/>
      <c r="C39" s="16"/>
      <c r="D39" s="120"/>
      <c r="E39" s="120"/>
      <c r="F39" s="120"/>
      <c r="G39" s="120"/>
      <c r="H39" s="120"/>
      <c r="I39" s="314"/>
      <c r="J39" s="109" t="s">
        <v>34</v>
      </c>
      <c r="L39" s="14"/>
    </row>
    <row r="40" spans="1:12" ht="12" customHeight="1" x14ac:dyDescent="0.25">
      <c r="A40" s="110" t="s">
        <v>18</v>
      </c>
      <c r="B40" s="290"/>
      <c r="C40" s="16"/>
      <c r="D40" s="120"/>
      <c r="E40" s="120"/>
      <c r="F40" s="120"/>
      <c r="G40" s="120"/>
      <c r="H40" s="120"/>
      <c r="I40" s="314"/>
      <c r="J40" s="111" t="s">
        <v>19</v>
      </c>
      <c r="L40" s="14"/>
    </row>
    <row r="41" spans="1:12" ht="12" customHeight="1" x14ac:dyDescent="0.25">
      <c r="A41" s="110" t="s">
        <v>20</v>
      </c>
      <c r="B41" s="290"/>
      <c r="C41" s="16"/>
      <c r="D41" s="120"/>
      <c r="E41" s="120"/>
      <c r="F41" s="120"/>
      <c r="G41" s="120"/>
      <c r="H41" s="120"/>
      <c r="I41" s="314"/>
      <c r="J41" s="111" t="s">
        <v>21</v>
      </c>
      <c r="L41" s="14"/>
    </row>
    <row r="42" spans="1:12" ht="12" customHeight="1" x14ac:dyDescent="0.25">
      <c r="A42" s="110" t="s">
        <v>35</v>
      </c>
      <c r="B42" s="290"/>
      <c r="C42" s="16"/>
      <c r="D42" s="120"/>
      <c r="E42" s="120"/>
      <c r="F42" s="120"/>
      <c r="G42" s="120"/>
      <c r="H42" s="120"/>
      <c r="I42" s="314"/>
      <c r="J42" s="111" t="s">
        <v>23</v>
      </c>
      <c r="L42" s="14"/>
    </row>
    <row r="43" spans="1:12" ht="12" customHeight="1" x14ac:dyDescent="0.25">
      <c r="A43" s="110" t="s">
        <v>26</v>
      </c>
      <c r="B43" s="290"/>
      <c r="C43" s="16"/>
      <c r="D43" s="120"/>
      <c r="E43" s="120"/>
      <c r="F43" s="120"/>
      <c r="G43" s="120"/>
      <c r="H43" s="120"/>
      <c r="I43" s="314"/>
      <c r="J43" s="111" t="s">
        <v>27</v>
      </c>
      <c r="L43" s="14"/>
    </row>
    <row r="44" spans="1:12" ht="12" customHeight="1" x14ac:dyDescent="0.25">
      <c r="A44" s="110" t="s">
        <v>28</v>
      </c>
      <c r="B44" s="290"/>
      <c r="C44" s="16"/>
      <c r="D44" s="120"/>
      <c r="E44" s="120"/>
      <c r="F44" s="120"/>
      <c r="G44" s="120"/>
      <c r="H44" s="120"/>
      <c r="I44" s="314"/>
      <c r="J44" s="111" t="s">
        <v>29</v>
      </c>
      <c r="L44" s="14"/>
    </row>
    <row r="45" spans="1:12" ht="12" customHeight="1" x14ac:dyDescent="0.25">
      <c r="A45" s="110" t="s">
        <v>75</v>
      </c>
      <c r="B45" s="290"/>
      <c r="C45" s="16"/>
      <c r="D45" s="120"/>
      <c r="E45" s="120"/>
      <c r="F45" s="120"/>
      <c r="G45" s="120"/>
      <c r="H45" s="120"/>
      <c r="I45" s="314"/>
      <c r="J45" s="111" t="s">
        <v>76</v>
      </c>
      <c r="L45" s="14"/>
    </row>
    <row r="46" spans="1:12" ht="13.5" customHeight="1" x14ac:dyDescent="0.25">
      <c r="A46" s="152" t="s">
        <v>49</v>
      </c>
      <c r="B46" s="291"/>
      <c r="C46" s="121"/>
      <c r="D46" s="132"/>
      <c r="E46" s="132"/>
      <c r="F46" s="132"/>
      <c r="G46" s="132"/>
      <c r="H46" s="132"/>
      <c r="I46" s="315"/>
      <c r="J46" s="196" t="s">
        <v>50</v>
      </c>
      <c r="L46" s="14"/>
    </row>
    <row r="47" spans="1:12" ht="18.75" customHeight="1" x14ac:dyDescent="0.25">
      <c r="A47" s="153" t="s">
        <v>51</v>
      </c>
      <c r="B47" s="277">
        <f>B11-B12+B22+B32-B36-B46</f>
        <v>0</v>
      </c>
      <c r="C47" s="127">
        <f>C11-C12+C22+C32-C36-C46</f>
        <v>0</v>
      </c>
      <c r="D47" s="121">
        <f>D11-D12+D22+D32-D36-D46</f>
        <v>0</v>
      </c>
      <c r="E47" s="121">
        <f>E11-E12+E22+E32-E36-E46</f>
        <v>0</v>
      </c>
      <c r="F47" s="121">
        <f>F11-F12+F22+F32-F36-F46</f>
        <v>49.576450000000001</v>
      </c>
      <c r="G47" s="121">
        <f t="shared" ref="G47:I47" si="10">G11-G12+G22+G32-G36-G46</f>
        <v>45.879083999999999</v>
      </c>
      <c r="H47" s="121">
        <f t="shared" ref="H47" si="11">H11-H12+H22+H32-H36-H46</f>
        <v>28.161044</v>
      </c>
      <c r="I47" s="147">
        <f t="shared" si="10"/>
        <v>25.868866000000001</v>
      </c>
      <c r="J47" s="191" t="s">
        <v>52</v>
      </c>
      <c r="L47" s="12"/>
    </row>
    <row r="48" spans="1:12" x14ac:dyDescent="0.25">
      <c r="A48" s="152" t="s">
        <v>53</v>
      </c>
      <c r="B48" s="278">
        <f>B49+B51</f>
        <v>0</v>
      </c>
      <c r="C48" s="132">
        <f>C49+C51</f>
        <v>0</v>
      </c>
      <c r="D48" s="132">
        <f>D49+D51</f>
        <v>0</v>
      </c>
      <c r="E48" s="132">
        <f>E49+E51</f>
        <v>0</v>
      </c>
      <c r="F48" s="133">
        <f>F49+F51</f>
        <v>49.576450000000001</v>
      </c>
      <c r="G48" s="133">
        <f t="shared" ref="G48:I48" si="12">G49+G51</f>
        <v>45.879083999999999</v>
      </c>
      <c r="H48" s="133">
        <f t="shared" ref="H48" si="13">H49+H51</f>
        <v>28.161044</v>
      </c>
      <c r="I48" s="148">
        <f t="shared" si="12"/>
        <v>25.868866000000001</v>
      </c>
      <c r="J48" s="196" t="s">
        <v>54</v>
      </c>
      <c r="L48" s="12"/>
    </row>
    <row r="49" spans="1:12" ht="16.5" customHeight="1" x14ac:dyDescent="0.25">
      <c r="A49" s="153" t="s">
        <v>55</v>
      </c>
      <c r="B49" s="291"/>
      <c r="C49" s="121"/>
      <c r="D49" s="127"/>
      <c r="E49" s="127"/>
      <c r="F49" s="121"/>
      <c r="G49" s="121"/>
      <c r="H49" s="121"/>
      <c r="I49" s="147"/>
      <c r="J49" s="191" t="s">
        <v>56</v>
      </c>
      <c r="L49" s="12"/>
    </row>
    <row r="50" spans="1:12" ht="11.25" customHeight="1" x14ac:dyDescent="0.25">
      <c r="A50" s="154" t="s">
        <v>57</v>
      </c>
      <c r="B50" s="324"/>
      <c r="C50" s="142"/>
      <c r="D50" s="122"/>
      <c r="E50" s="122"/>
      <c r="F50" s="142"/>
      <c r="G50" s="142"/>
      <c r="H50" s="142"/>
      <c r="I50" s="275"/>
      <c r="J50" s="181" t="s">
        <v>58</v>
      </c>
      <c r="L50" s="12"/>
    </row>
    <row r="51" spans="1:12" ht="17.25" customHeight="1" x14ac:dyDescent="0.25">
      <c r="A51" s="153" t="s">
        <v>59</v>
      </c>
      <c r="B51" s="277">
        <f>SUM(B52:B57)</f>
        <v>0</v>
      </c>
      <c r="C51" s="127">
        <f>SUM(C52:C57)</f>
        <v>0</v>
      </c>
      <c r="D51" s="127">
        <f>SUM(D52:D57)</f>
        <v>0</v>
      </c>
      <c r="E51" s="127">
        <f>SUM(E52:E57)</f>
        <v>0</v>
      </c>
      <c r="F51" s="121">
        <f>SUM(F52:F57)</f>
        <v>49.576450000000001</v>
      </c>
      <c r="G51" s="121">
        <f t="shared" ref="G51:I51" si="14">SUM(G52:G57)</f>
        <v>45.879083999999999</v>
      </c>
      <c r="H51" s="121">
        <f t="shared" ref="H51" si="15">SUM(H52:H57)</f>
        <v>28.161044</v>
      </c>
      <c r="I51" s="147">
        <f t="shared" si="14"/>
        <v>25.868866000000001</v>
      </c>
      <c r="J51" s="191" t="s">
        <v>60</v>
      </c>
      <c r="L51" s="12"/>
    </row>
    <row r="52" spans="1:12" ht="12" customHeight="1" x14ac:dyDescent="0.25">
      <c r="A52" s="110" t="s">
        <v>61</v>
      </c>
      <c r="B52" s="290"/>
      <c r="C52" s="16"/>
      <c r="D52" s="120"/>
      <c r="E52" s="120"/>
      <c r="F52" s="333">
        <v>49.576450000000001</v>
      </c>
      <c r="G52" s="333">
        <v>45.879083999999999</v>
      </c>
      <c r="H52" s="333">
        <v>28.161044</v>
      </c>
      <c r="I52" s="312">
        <v>25.868866000000001</v>
      </c>
      <c r="J52" s="111" t="s">
        <v>62</v>
      </c>
      <c r="L52" s="12"/>
    </row>
    <row r="53" spans="1:12" ht="12" customHeight="1" x14ac:dyDescent="0.25">
      <c r="A53" s="73" t="s">
        <v>63</v>
      </c>
      <c r="B53" s="290"/>
      <c r="C53" s="16"/>
      <c r="D53" s="120"/>
      <c r="E53" s="120"/>
      <c r="F53" s="120"/>
      <c r="G53" s="120"/>
      <c r="H53" s="120"/>
      <c r="I53" s="314"/>
      <c r="J53" s="75" t="s">
        <v>64</v>
      </c>
      <c r="L53" s="12"/>
    </row>
    <row r="54" spans="1:12" ht="12" customHeight="1" x14ac:dyDescent="0.25">
      <c r="A54" s="73" t="s">
        <v>65</v>
      </c>
      <c r="B54" s="290"/>
      <c r="C54" s="16"/>
      <c r="D54" s="120"/>
      <c r="E54" s="120"/>
      <c r="F54" s="120"/>
      <c r="G54" s="120"/>
      <c r="H54" s="120"/>
      <c r="I54" s="314"/>
      <c r="J54" s="75" t="s">
        <v>66</v>
      </c>
      <c r="L54" s="14"/>
    </row>
    <row r="55" spans="1:12" ht="12" customHeight="1" x14ac:dyDescent="0.25">
      <c r="A55" s="73" t="s">
        <v>67</v>
      </c>
      <c r="B55" s="290"/>
      <c r="C55" s="16"/>
      <c r="D55" s="120"/>
      <c r="E55" s="120"/>
      <c r="F55" s="120"/>
      <c r="G55" s="120"/>
      <c r="H55" s="120"/>
      <c r="I55" s="314"/>
      <c r="J55" s="75" t="s">
        <v>68</v>
      </c>
      <c r="L55" s="14"/>
    </row>
    <row r="56" spans="1:12" ht="12" customHeight="1" x14ac:dyDescent="0.25">
      <c r="A56" s="73" t="s">
        <v>69</v>
      </c>
      <c r="B56" s="290"/>
      <c r="C56" s="16"/>
      <c r="D56" s="120"/>
      <c r="E56" s="120"/>
      <c r="F56" s="120"/>
      <c r="G56" s="120"/>
      <c r="H56" s="120"/>
      <c r="I56" s="314"/>
      <c r="J56" s="75" t="s">
        <v>70</v>
      </c>
      <c r="L56" s="14"/>
    </row>
    <row r="57" spans="1:12" ht="12" customHeight="1" x14ac:dyDescent="0.25">
      <c r="A57" s="73" t="s">
        <v>30</v>
      </c>
      <c r="B57" s="290"/>
      <c r="C57" s="16"/>
      <c r="D57" s="120"/>
      <c r="E57" s="120"/>
      <c r="F57" s="120"/>
      <c r="G57" s="120"/>
      <c r="H57" s="120"/>
      <c r="I57" s="314"/>
      <c r="J57" s="75" t="s">
        <v>31</v>
      </c>
      <c r="L57" s="14"/>
    </row>
    <row r="58" spans="1:12" x14ac:dyDescent="0.25">
      <c r="A58" s="152" t="s">
        <v>71</v>
      </c>
      <c r="B58" s="277">
        <f>B47-B48</f>
        <v>0</v>
      </c>
      <c r="C58" s="127">
        <f>C47-C48</f>
        <v>0</v>
      </c>
      <c r="D58" s="146">
        <f>D47-D48</f>
        <v>0</v>
      </c>
      <c r="E58" s="146">
        <f>E47-E48</f>
        <v>0</v>
      </c>
      <c r="F58" s="146">
        <f>F47-F48</f>
        <v>0</v>
      </c>
      <c r="G58" s="146">
        <f t="shared" ref="G58:I58" si="16">G47-G48</f>
        <v>0</v>
      </c>
      <c r="H58" s="146">
        <f t="shared" ref="H58" si="17">H47-H48</f>
        <v>0</v>
      </c>
      <c r="I58" s="423">
        <f t="shared" si="16"/>
        <v>0</v>
      </c>
      <c r="J58" s="196" t="s">
        <v>72</v>
      </c>
      <c r="L58" s="14"/>
    </row>
  </sheetData>
  <mergeCells count="3">
    <mergeCell ref="A1:J1"/>
    <mergeCell ref="B4:I4"/>
    <mergeCell ref="A2:J2"/>
  </mergeCells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S17"/>
  <sheetViews>
    <sheetView zoomScale="120" zoomScaleNormal="120" workbookViewId="0">
      <selection activeCell="F12" sqref="F12"/>
    </sheetView>
  </sheetViews>
  <sheetFormatPr defaultRowHeight="15" x14ac:dyDescent="0.25"/>
  <cols>
    <col min="1" max="1" width="24.5703125" customWidth="1"/>
    <col min="2" max="11" width="8.28515625" customWidth="1"/>
    <col min="12" max="12" width="21.140625" customWidth="1"/>
  </cols>
  <sheetData>
    <row r="1" spans="1:19" x14ac:dyDescent="0.25">
      <c r="A1" s="462" t="s">
        <v>294</v>
      </c>
      <c r="B1" s="462"/>
      <c r="C1" s="462"/>
      <c r="D1" s="462"/>
      <c r="E1" s="462"/>
      <c r="F1" s="462"/>
      <c r="G1" s="462"/>
      <c r="H1" s="462"/>
      <c r="I1" s="462"/>
      <c r="J1" s="462"/>
      <c r="K1" s="462"/>
      <c r="L1" s="462"/>
    </row>
    <row r="2" spans="1:19" x14ac:dyDescent="0.25">
      <c r="A2" s="461" t="s">
        <v>295</v>
      </c>
      <c r="B2" s="461"/>
      <c r="C2" s="461"/>
      <c r="D2" s="461"/>
      <c r="E2" s="461"/>
      <c r="F2" s="461"/>
      <c r="G2" s="461"/>
      <c r="H2" s="461"/>
      <c r="I2" s="461"/>
      <c r="J2" s="461"/>
      <c r="K2" s="461"/>
      <c r="L2" s="461"/>
    </row>
    <row r="3" spans="1:19" ht="29.25" customHeight="1" x14ac:dyDescent="0.25">
      <c r="A3" s="463"/>
      <c r="B3" s="467" t="s">
        <v>119</v>
      </c>
      <c r="C3" s="468"/>
      <c r="D3" s="467" t="s">
        <v>118</v>
      </c>
      <c r="E3" s="469"/>
      <c r="F3" s="467" t="s">
        <v>117</v>
      </c>
      <c r="G3" s="469"/>
      <c r="H3" s="467" t="s">
        <v>115</v>
      </c>
      <c r="I3" s="469"/>
      <c r="J3" s="467" t="s">
        <v>116</v>
      </c>
      <c r="K3" s="470"/>
      <c r="L3" s="465"/>
    </row>
    <row r="4" spans="1:19" ht="28.5" customHeight="1" x14ac:dyDescent="0.25">
      <c r="A4" s="464"/>
      <c r="B4" s="414" t="s">
        <v>79</v>
      </c>
      <c r="C4" s="414" t="s">
        <v>82</v>
      </c>
      <c r="D4" s="414" t="s">
        <v>79</v>
      </c>
      <c r="E4" s="414" t="s">
        <v>82</v>
      </c>
      <c r="F4" s="415" t="s">
        <v>261</v>
      </c>
      <c r="G4" s="414" t="s">
        <v>82</v>
      </c>
      <c r="H4" s="414" t="s">
        <v>79</v>
      </c>
      <c r="I4" s="414" t="s">
        <v>82</v>
      </c>
      <c r="J4" s="415" t="s">
        <v>262</v>
      </c>
      <c r="K4" s="416" t="s">
        <v>82</v>
      </c>
      <c r="L4" s="466"/>
    </row>
    <row r="5" spans="1:19" ht="15" customHeight="1" x14ac:dyDescent="0.25">
      <c r="A5" s="334" t="s">
        <v>80</v>
      </c>
      <c r="B5" s="336">
        <f>SUM(B6:B9)</f>
        <v>6227381</v>
      </c>
      <c r="C5" s="336">
        <f>SUM(C6:C9)</f>
        <v>51542</v>
      </c>
      <c r="D5" s="336">
        <f t="shared" ref="D5:K5" si="0">SUM(D6:D9)</f>
        <v>18754</v>
      </c>
      <c r="E5" s="336">
        <f t="shared" si="0"/>
        <v>753</v>
      </c>
      <c r="F5" s="336">
        <f t="shared" si="0"/>
        <v>2367</v>
      </c>
      <c r="G5" s="336">
        <f t="shared" si="0"/>
        <v>81</v>
      </c>
      <c r="H5" s="336">
        <f t="shared" si="0"/>
        <v>115584</v>
      </c>
      <c r="I5" s="336">
        <f t="shared" si="0"/>
        <v>1171</v>
      </c>
      <c r="J5" s="336">
        <f t="shared" si="0"/>
        <v>1343</v>
      </c>
      <c r="K5" s="336">
        <f t="shared" si="0"/>
        <v>26</v>
      </c>
      <c r="L5" s="335" t="s">
        <v>83</v>
      </c>
    </row>
    <row r="6" spans="1:19" ht="15" customHeight="1" x14ac:dyDescent="0.25">
      <c r="A6" s="73" t="s">
        <v>15</v>
      </c>
      <c r="B6" s="337">
        <v>6171756</v>
      </c>
      <c r="C6" s="337">
        <v>50865</v>
      </c>
      <c r="D6" s="337">
        <v>18070</v>
      </c>
      <c r="E6" s="337">
        <v>726</v>
      </c>
      <c r="F6" s="337"/>
      <c r="G6" s="337"/>
      <c r="H6" s="337"/>
      <c r="I6" s="337"/>
      <c r="J6" s="337"/>
      <c r="K6" s="337"/>
      <c r="L6" s="75" t="s">
        <v>16</v>
      </c>
    </row>
    <row r="7" spans="1:19" ht="15" customHeight="1" x14ac:dyDescent="0.25">
      <c r="A7" s="74" t="s">
        <v>81</v>
      </c>
      <c r="B7" s="337"/>
      <c r="C7" s="337"/>
      <c r="D7" s="337"/>
      <c r="E7" s="337"/>
      <c r="F7" s="337"/>
      <c r="G7" s="337"/>
      <c r="H7" s="337"/>
      <c r="I7" s="337"/>
      <c r="J7" s="337"/>
      <c r="K7" s="337"/>
      <c r="L7" s="76" t="s">
        <v>84</v>
      </c>
    </row>
    <row r="8" spans="1:19" ht="15" customHeight="1" x14ac:dyDescent="0.25">
      <c r="A8" s="73" t="s">
        <v>20</v>
      </c>
      <c r="B8" s="337">
        <v>37372</v>
      </c>
      <c r="C8" s="337">
        <v>359</v>
      </c>
      <c r="D8" s="337">
        <v>684</v>
      </c>
      <c r="E8" s="338">
        <v>27</v>
      </c>
      <c r="F8" s="338">
        <v>2367</v>
      </c>
      <c r="G8" s="337">
        <v>81</v>
      </c>
      <c r="H8" s="337">
        <v>113666</v>
      </c>
      <c r="I8" s="337">
        <v>1152</v>
      </c>
      <c r="J8" s="337"/>
      <c r="K8" s="337"/>
      <c r="L8" s="75" t="s">
        <v>21</v>
      </c>
      <c r="R8" s="22"/>
      <c r="S8" s="19"/>
    </row>
    <row r="9" spans="1:19" ht="15" customHeight="1" x14ac:dyDescent="0.25">
      <c r="A9" s="73" t="s">
        <v>18</v>
      </c>
      <c r="B9" s="337">
        <v>18253</v>
      </c>
      <c r="C9" s="337">
        <v>318</v>
      </c>
      <c r="D9" s="337"/>
      <c r="E9" s="337"/>
      <c r="F9" s="337"/>
      <c r="G9" s="337"/>
      <c r="H9" s="337">
        <v>1918</v>
      </c>
      <c r="I9" s="337">
        <v>19</v>
      </c>
      <c r="J9" s="337">
        <v>1343</v>
      </c>
      <c r="K9" s="337">
        <v>26</v>
      </c>
      <c r="L9" s="75" t="s">
        <v>19</v>
      </c>
    </row>
    <row r="10" spans="1:19" x14ac:dyDescent="0.25">
      <c r="A10" s="21"/>
      <c r="L10" s="20"/>
    </row>
    <row r="13" spans="1:19" x14ac:dyDescent="0.25">
      <c r="B13" s="18"/>
      <c r="C13" s="18"/>
      <c r="D13" s="18"/>
      <c r="E13" s="18"/>
      <c r="F13" s="18"/>
      <c r="G13" s="18"/>
      <c r="H13" s="18"/>
      <c r="I13" s="18"/>
      <c r="J13" s="19"/>
      <c r="K13" s="18"/>
    </row>
    <row r="14" spans="1:19" x14ac:dyDescent="0.25">
      <c r="B14" s="19"/>
      <c r="C14" s="19"/>
      <c r="D14" s="19"/>
      <c r="E14" s="19"/>
      <c r="F14" s="19"/>
      <c r="G14" s="19"/>
      <c r="H14" s="19"/>
      <c r="I14" s="19"/>
      <c r="J14" s="19"/>
      <c r="K14" s="19"/>
    </row>
    <row r="15" spans="1:19" x14ac:dyDescent="0.25">
      <c r="B15" s="19"/>
      <c r="C15" s="19"/>
      <c r="D15" s="19"/>
      <c r="E15" s="19"/>
      <c r="F15" s="19"/>
      <c r="G15" s="19"/>
      <c r="H15" s="19"/>
      <c r="I15" s="19"/>
      <c r="J15" s="19"/>
      <c r="K15" s="19"/>
    </row>
    <row r="16" spans="1:19" x14ac:dyDescent="0.25">
      <c r="B16" s="19"/>
      <c r="C16" s="19"/>
      <c r="D16" s="19"/>
      <c r="E16" s="22"/>
      <c r="F16" s="22"/>
      <c r="G16" s="19"/>
      <c r="H16" s="19"/>
      <c r="I16" s="19"/>
      <c r="J16" s="19"/>
      <c r="K16" s="19"/>
    </row>
    <row r="17" spans="2:11" x14ac:dyDescent="0.25">
      <c r="B17" s="19"/>
      <c r="C17" s="19"/>
      <c r="D17" s="19"/>
      <c r="E17" s="19"/>
      <c r="F17" s="19"/>
      <c r="G17" s="19"/>
      <c r="H17" s="19"/>
      <c r="I17" s="19"/>
      <c r="J17" s="19"/>
      <c r="K17" s="19"/>
    </row>
  </sheetData>
  <mergeCells count="9">
    <mergeCell ref="A2:L2"/>
    <mergeCell ref="A1:L1"/>
    <mergeCell ref="A3:A4"/>
    <mergeCell ref="L3:L4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57"/>
  <sheetViews>
    <sheetView zoomScale="120" zoomScaleNormal="120" workbookViewId="0">
      <selection activeCell="C7" sqref="C7"/>
    </sheetView>
  </sheetViews>
  <sheetFormatPr defaultRowHeight="15" x14ac:dyDescent="0.25"/>
  <cols>
    <col min="1" max="1" width="32.28515625" customWidth="1"/>
    <col min="2" max="2" width="6.7109375" customWidth="1"/>
    <col min="3" max="3" width="12.140625" customWidth="1"/>
    <col min="4" max="4" width="11.85546875" customWidth="1"/>
    <col min="5" max="5" width="11.5703125" customWidth="1"/>
    <col min="6" max="6" width="8.140625" customWidth="1"/>
    <col min="7" max="7" width="9.140625" customWidth="1"/>
    <col min="8" max="8" width="6.42578125" customWidth="1"/>
    <col min="9" max="9" width="10.85546875" customWidth="1"/>
    <col min="10" max="10" width="6.42578125" customWidth="1"/>
    <col min="11" max="11" width="31" customWidth="1"/>
  </cols>
  <sheetData>
    <row r="1" spans="1:14" ht="13.5" customHeight="1" x14ac:dyDescent="0.25">
      <c r="A1" s="441" t="s">
        <v>292</v>
      </c>
      <c r="B1" s="441"/>
      <c r="C1" s="441"/>
      <c r="D1" s="441"/>
      <c r="E1" s="441"/>
      <c r="F1" s="441"/>
      <c r="G1" s="441"/>
      <c r="H1" s="441"/>
      <c r="I1" s="441"/>
      <c r="J1" s="441"/>
      <c r="K1" s="441"/>
      <c r="L1" s="35"/>
      <c r="M1" s="35"/>
    </row>
    <row r="2" spans="1:14" ht="13.5" customHeight="1" x14ac:dyDescent="0.25">
      <c r="A2" s="441" t="s">
        <v>293</v>
      </c>
      <c r="B2" s="441"/>
      <c r="C2" s="441"/>
      <c r="D2" s="441"/>
      <c r="E2" s="441"/>
      <c r="F2" s="441"/>
      <c r="G2" s="441"/>
      <c r="H2" s="441"/>
      <c r="I2" s="441"/>
      <c r="J2" s="441"/>
      <c r="K2" s="441"/>
      <c r="L2" s="35"/>
      <c r="M2" s="35"/>
    </row>
    <row r="3" spans="1:14" ht="12" customHeight="1" x14ac:dyDescent="0.25">
      <c r="A3" s="69" t="s">
        <v>266</v>
      </c>
      <c r="B3" s="69"/>
      <c r="C3" s="69"/>
      <c r="D3" s="69"/>
      <c r="E3" s="69"/>
      <c r="F3" s="38"/>
      <c r="G3" s="38"/>
      <c r="H3" s="38"/>
      <c r="I3" s="70"/>
      <c r="J3" s="71"/>
      <c r="K3" s="72" t="s">
        <v>0</v>
      </c>
      <c r="L3" s="35"/>
      <c r="M3" s="35"/>
    </row>
    <row r="4" spans="1:14" ht="63" customHeight="1" x14ac:dyDescent="0.25">
      <c r="A4" s="174"/>
      <c r="B4" s="175" t="s">
        <v>109</v>
      </c>
      <c r="C4" s="175" t="s">
        <v>270</v>
      </c>
      <c r="D4" s="175" t="s">
        <v>110</v>
      </c>
      <c r="E4" s="175" t="s">
        <v>86</v>
      </c>
      <c r="F4" s="176" t="s">
        <v>111</v>
      </c>
      <c r="G4" s="177" t="s">
        <v>112</v>
      </c>
      <c r="H4" s="178" t="s">
        <v>297</v>
      </c>
      <c r="I4" s="176" t="s">
        <v>113</v>
      </c>
      <c r="J4" s="176" t="s">
        <v>108</v>
      </c>
      <c r="K4" s="179"/>
    </row>
    <row r="5" spans="1:14" ht="14.25" customHeight="1" x14ac:dyDescent="0.25">
      <c r="A5" s="155" t="s">
        <v>1</v>
      </c>
      <c r="B5" s="221">
        <f t="shared" ref="B5:B57" si="0">SUM(C5:J5)</f>
        <v>68736.633543999997</v>
      </c>
      <c r="C5" s="222">
        <v>752.4</v>
      </c>
      <c r="D5" s="223">
        <v>8524.8000000000011</v>
      </c>
      <c r="E5" s="223"/>
      <c r="F5" s="224"/>
      <c r="G5" s="225"/>
      <c r="H5" s="225">
        <v>59407.695812000005</v>
      </c>
      <c r="I5" s="226"/>
      <c r="J5" s="227">
        <v>51.737732000000001</v>
      </c>
      <c r="K5" s="164" t="s">
        <v>2</v>
      </c>
      <c r="N5" s="26"/>
    </row>
    <row r="6" spans="1:14" ht="14.25" customHeight="1" x14ac:dyDescent="0.25">
      <c r="A6" s="156" t="s">
        <v>3</v>
      </c>
      <c r="B6" s="221">
        <f t="shared" si="0"/>
        <v>45706.81184799999</v>
      </c>
      <c r="C6" s="221"/>
      <c r="D6" s="228"/>
      <c r="E6" s="228">
        <v>2548.8000000000002</v>
      </c>
      <c r="F6" s="229"/>
      <c r="G6" s="230">
        <v>1724.0070680000001</v>
      </c>
      <c r="H6" s="230">
        <v>4207.4384</v>
      </c>
      <c r="I6" s="231">
        <v>37226.566379999989</v>
      </c>
      <c r="J6" s="232"/>
      <c r="K6" s="165" t="s">
        <v>4</v>
      </c>
    </row>
    <row r="7" spans="1:14" ht="14.25" customHeight="1" x14ac:dyDescent="0.25">
      <c r="A7" s="156" t="s">
        <v>5</v>
      </c>
      <c r="B7" s="221">
        <f t="shared" si="0"/>
        <v>38658.731402999998</v>
      </c>
      <c r="C7" s="221"/>
      <c r="D7" s="228"/>
      <c r="E7" s="228">
        <v>12632.4</v>
      </c>
      <c r="F7" s="233"/>
      <c r="G7" s="230">
        <v>433.61710000000005</v>
      </c>
      <c r="H7" s="230">
        <v>8355.8580129999991</v>
      </c>
      <c r="I7" s="221">
        <v>17236.85629</v>
      </c>
      <c r="J7" s="232"/>
      <c r="K7" s="165" t="s">
        <v>6</v>
      </c>
    </row>
    <row r="8" spans="1:14" ht="14.25" customHeight="1" x14ac:dyDescent="0.25">
      <c r="A8" s="156" t="s">
        <v>7</v>
      </c>
      <c r="B8" s="221">
        <f t="shared" si="0"/>
        <v>1216.1186030000001</v>
      </c>
      <c r="C8" s="221"/>
      <c r="D8" s="228"/>
      <c r="E8" s="228"/>
      <c r="F8" s="229"/>
      <c r="G8" s="230">
        <v>-0.68152000000000001</v>
      </c>
      <c r="H8" s="230">
        <v>925.44033300000001</v>
      </c>
      <c r="I8" s="231">
        <v>291.35979000000003</v>
      </c>
      <c r="J8" s="232"/>
      <c r="K8" s="166" t="s">
        <v>8</v>
      </c>
    </row>
    <row r="9" spans="1:14" ht="14.25" customHeight="1" x14ac:dyDescent="0.25">
      <c r="A9" s="156" t="s">
        <v>9</v>
      </c>
      <c r="B9" s="221">
        <f t="shared" si="0"/>
        <v>0</v>
      </c>
      <c r="C9" s="221"/>
      <c r="D9" s="228"/>
      <c r="E9" s="228"/>
      <c r="F9" s="229"/>
      <c r="G9" s="230"/>
      <c r="H9" s="230"/>
      <c r="I9" s="221"/>
      <c r="J9" s="234"/>
      <c r="K9" s="166" t="s">
        <v>10</v>
      </c>
    </row>
    <row r="10" spans="1:14" ht="14.25" customHeight="1" x14ac:dyDescent="0.25">
      <c r="A10" s="157" t="s">
        <v>11</v>
      </c>
      <c r="B10" s="235">
        <f t="shared" si="0"/>
        <v>77000.832591999992</v>
      </c>
      <c r="C10" s="236">
        <f>C5+C6-C7+C8-C9</f>
        <v>752.4</v>
      </c>
      <c r="D10" s="236">
        <f>D5+D6-D7+D8-D9</f>
        <v>8524.8000000000011</v>
      </c>
      <c r="E10" s="236">
        <f t="shared" ref="E10:J10" si="1">E5+E6-E7+E8-E9</f>
        <v>-10083.599999999999</v>
      </c>
      <c r="F10" s="237">
        <f t="shared" si="1"/>
        <v>0</v>
      </c>
      <c r="G10" s="238">
        <f t="shared" si="1"/>
        <v>1289.7084479999999</v>
      </c>
      <c r="H10" s="238">
        <f t="shared" si="1"/>
        <v>56184.716532000006</v>
      </c>
      <c r="I10" s="238">
        <f t="shared" si="1"/>
        <v>20281.069879999988</v>
      </c>
      <c r="J10" s="239">
        <f t="shared" si="1"/>
        <v>51.737732000000001</v>
      </c>
      <c r="K10" s="167" t="s">
        <v>12</v>
      </c>
    </row>
    <row r="11" spans="1:14" ht="14.25" customHeight="1" x14ac:dyDescent="0.25">
      <c r="A11" s="157" t="s">
        <v>13</v>
      </c>
      <c r="B11" s="235">
        <f t="shared" si="0"/>
        <v>53125.801431000007</v>
      </c>
      <c r="C11" s="236">
        <f t="shared" ref="C11:J11" si="2">SUM(C12:C20)</f>
        <v>0</v>
      </c>
      <c r="D11" s="236">
        <f t="shared" si="2"/>
        <v>0</v>
      </c>
      <c r="E11" s="236">
        <f t="shared" si="2"/>
        <v>0</v>
      </c>
      <c r="F11" s="237">
        <f t="shared" si="2"/>
        <v>0</v>
      </c>
      <c r="G11" s="238">
        <f t="shared" si="2"/>
        <v>80.657892000000004</v>
      </c>
      <c r="H11" s="238">
        <f t="shared" si="2"/>
        <v>51542.537413000005</v>
      </c>
      <c r="I11" s="238">
        <f t="shared" si="2"/>
        <v>1476.7372600000001</v>
      </c>
      <c r="J11" s="239">
        <f t="shared" si="2"/>
        <v>25.868866000000001</v>
      </c>
      <c r="K11" s="167" t="s">
        <v>14</v>
      </c>
    </row>
    <row r="12" spans="1:14" ht="14.25" customHeight="1" x14ac:dyDescent="0.25">
      <c r="A12" s="158" t="s">
        <v>15</v>
      </c>
      <c r="B12" s="221">
        <f t="shared" si="0"/>
        <v>51591.725609000001</v>
      </c>
      <c r="C12" s="221"/>
      <c r="D12" s="228"/>
      <c r="E12" s="228"/>
      <c r="F12" s="240"/>
      <c r="G12" s="230"/>
      <c r="H12" s="230">
        <v>50865.492309000001</v>
      </c>
      <c r="I12" s="221">
        <v>726.23329999999999</v>
      </c>
      <c r="J12" s="232"/>
      <c r="K12" s="166" t="s">
        <v>16</v>
      </c>
    </row>
    <row r="13" spans="1:14" ht="14.25" customHeight="1" x14ac:dyDescent="0.25">
      <c r="A13" s="159" t="s">
        <v>77</v>
      </c>
      <c r="B13" s="221">
        <f t="shared" si="0"/>
        <v>0</v>
      </c>
      <c r="C13" s="221"/>
      <c r="D13" s="228"/>
      <c r="E13" s="228"/>
      <c r="F13" s="241"/>
      <c r="G13" s="230"/>
      <c r="H13" s="230"/>
      <c r="I13" s="221"/>
      <c r="J13" s="234"/>
      <c r="K13" s="168" t="s">
        <v>17</v>
      </c>
    </row>
    <row r="14" spans="1:14" ht="14.25" customHeight="1" x14ac:dyDescent="0.25">
      <c r="A14" s="158" t="s">
        <v>18</v>
      </c>
      <c r="B14" s="221">
        <f t="shared" si="0"/>
        <v>343.47106600000001</v>
      </c>
      <c r="C14" s="221"/>
      <c r="D14" s="228"/>
      <c r="E14" s="228"/>
      <c r="F14" s="240"/>
      <c r="G14" s="230"/>
      <c r="H14" s="230">
        <v>317.60219999999998</v>
      </c>
      <c r="I14" s="221"/>
      <c r="J14" s="234">
        <v>25.868866000000001</v>
      </c>
      <c r="K14" s="166" t="s">
        <v>19</v>
      </c>
    </row>
    <row r="15" spans="1:14" ht="14.25" customHeight="1" x14ac:dyDescent="0.25">
      <c r="A15" s="158" t="s">
        <v>20</v>
      </c>
      <c r="B15" s="221">
        <f t="shared" si="0"/>
        <v>467.590756</v>
      </c>
      <c r="C15" s="221"/>
      <c r="D15" s="228"/>
      <c r="E15" s="228"/>
      <c r="F15" s="240"/>
      <c r="G15" s="230">
        <v>80.657892000000004</v>
      </c>
      <c r="H15" s="230">
        <v>359.442904</v>
      </c>
      <c r="I15" s="221">
        <v>27.489959999999996</v>
      </c>
      <c r="J15" s="232"/>
      <c r="K15" s="166" t="s">
        <v>21</v>
      </c>
    </row>
    <row r="16" spans="1:14" ht="14.25" customHeight="1" x14ac:dyDescent="0.25">
      <c r="A16" s="158" t="s">
        <v>22</v>
      </c>
      <c r="B16" s="221">
        <f t="shared" si="0"/>
        <v>631.33400000000006</v>
      </c>
      <c r="C16" s="221"/>
      <c r="D16" s="228"/>
      <c r="E16" s="228"/>
      <c r="F16" s="241"/>
      <c r="G16" s="230"/>
      <c r="H16" s="230"/>
      <c r="I16" s="231">
        <v>631.33400000000006</v>
      </c>
      <c r="J16" s="234"/>
      <c r="K16" s="166" t="s">
        <v>23</v>
      </c>
    </row>
    <row r="17" spans="1:14" ht="14.25" customHeight="1" x14ac:dyDescent="0.25">
      <c r="A17" s="158" t="s">
        <v>24</v>
      </c>
      <c r="B17" s="221">
        <f t="shared" si="0"/>
        <v>0</v>
      </c>
      <c r="C17" s="221"/>
      <c r="D17" s="228"/>
      <c r="E17" s="228"/>
      <c r="F17" s="241"/>
      <c r="G17" s="230"/>
      <c r="H17" s="230"/>
      <c r="I17" s="221"/>
      <c r="J17" s="234"/>
      <c r="K17" s="166" t="s">
        <v>25</v>
      </c>
    </row>
    <row r="18" spans="1:14" ht="14.25" customHeight="1" x14ac:dyDescent="0.25">
      <c r="A18" s="158" t="s">
        <v>26</v>
      </c>
      <c r="B18" s="221">
        <f t="shared" si="0"/>
        <v>0</v>
      </c>
      <c r="C18" s="221"/>
      <c r="D18" s="228"/>
      <c r="E18" s="228"/>
      <c r="F18" s="241"/>
      <c r="G18" s="230"/>
      <c r="H18" s="230"/>
      <c r="I18" s="221"/>
      <c r="J18" s="234"/>
      <c r="K18" s="166" t="s">
        <v>27</v>
      </c>
    </row>
    <row r="19" spans="1:14" ht="14.25" customHeight="1" x14ac:dyDescent="0.25">
      <c r="A19" s="158" t="s">
        <v>28</v>
      </c>
      <c r="B19" s="221">
        <f t="shared" si="0"/>
        <v>0</v>
      </c>
      <c r="C19" s="221"/>
      <c r="D19" s="228"/>
      <c r="E19" s="228"/>
      <c r="F19" s="241"/>
      <c r="G19" s="230"/>
      <c r="H19" s="230"/>
      <c r="I19" s="221"/>
      <c r="J19" s="234"/>
      <c r="K19" s="166" t="s">
        <v>29</v>
      </c>
    </row>
    <row r="20" spans="1:14" ht="14.25" customHeight="1" x14ac:dyDescent="0.25">
      <c r="A20" s="158" t="s">
        <v>73</v>
      </c>
      <c r="B20" s="221">
        <f t="shared" si="0"/>
        <v>91.679999999999993</v>
      </c>
      <c r="C20" s="221"/>
      <c r="D20" s="228"/>
      <c r="E20" s="228"/>
      <c r="F20" s="241"/>
      <c r="G20" s="230"/>
      <c r="H20" s="230"/>
      <c r="I20" s="228">
        <v>91.679999999999993</v>
      </c>
      <c r="J20" s="234"/>
      <c r="K20" s="166" t="s">
        <v>76</v>
      </c>
    </row>
    <row r="21" spans="1:14" ht="14.25" customHeight="1" x14ac:dyDescent="0.25">
      <c r="A21" s="157" t="s">
        <v>32</v>
      </c>
      <c r="B21" s="242">
        <f t="shared" si="0"/>
        <v>20226.427599999999</v>
      </c>
      <c r="C21" s="242">
        <f t="shared" ref="C21:J21" si="3">SUM(C22:C30)</f>
        <v>0</v>
      </c>
      <c r="D21" s="242">
        <f t="shared" si="3"/>
        <v>0</v>
      </c>
      <c r="E21" s="242">
        <f t="shared" si="3"/>
        <v>18313.2</v>
      </c>
      <c r="F21" s="243">
        <f t="shared" si="3"/>
        <v>1369</v>
      </c>
      <c r="G21" s="243">
        <f t="shared" si="3"/>
        <v>0</v>
      </c>
      <c r="H21" s="244">
        <f t="shared" si="3"/>
        <v>0</v>
      </c>
      <c r="I21" s="244">
        <f t="shared" si="3"/>
        <v>544.22760000000005</v>
      </c>
      <c r="J21" s="245">
        <f t="shared" si="3"/>
        <v>0</v>
      </c>
      <c r="K21" s="167" t="s">
        <v>33</v>
      </c>
    </row>
    <row r="22" spans="1:14" ht="14.25" customHeight="1" x14ac:dyDescent="0.25">
      <c r="A22" s="158" t="s">
        <v>15</v>
      </c>
      <c r="B22" s="221">
        <f t="shared" si="0"/>
        <v>18107</v>
      </c>
      <c r="C22" s="221"/>
      <c r="D22" s="228"/>
      <c r="E22" s="228">
        <v>18036</v>
      </c>
      <c r="F22" s="241">
        <v>71</v>
      </c>
      <c r="G22" s="230"/>
      <c r="H22" s="230"/>
      <c r="I22" s="221"/>
      <c r="J22" s="246"/>
      <c r="K22" s="166" t="s">
        <v>16</v>
      </c>
    </row>
    <row r="23" spans="1:14" ht="14.25" customHeight="1" x14ac:dyDescent="0.25">
      <c r="A23" s="159" t="s">
        <v>114</v>
      </c>
      <c r="B23" s="221">
        <f t="shared" si="0"/>
        <v>0</v>
      </c>
      <c r="C23" s="221"/>
      <c r="D23" s="228"/>
      <c r="E23" s="228"/>
      <c r="F23" s="241"/>
      <c r="G23" s="230"/>
      <c r="H23" s="230"/>
      <c r="I23" s="221"/>
      <c r="J23" s="246"/>
      <c r="K23" s="168" t="s">
        <v>34</v>
      </c>
    </row>
    <row r="24" spans="1:14" ht="14.25" customHeight="1" x14ac:dyDescent="0.25">
      <c r="A24" s="158" t="s">
        <v>18</v>
      </c>
      <c r="B24" s="221">
        <f t="shared" si="0"/>
        <v>277.2</v>
      </c>
      <c r="C24" s="221"/>
      <c r="D24" s="228"/>
      <c r="E24" s="228">
        <v>277.2</v>
      </c>
      <c r="F24" s="241"/>
      <c r="G24" s="230"/>
      <c r="H24" s="230"/>
      <c r="I24" s="221"/>
      <c r="J24" s="246"/>
      <c r="K24" s="166" t="s">
        <v>19</v>
      </c>
    </row>
    <row r="25" spans="1:14" ht="14.25" customHeight="1" x14ac:dyDescent="0.25">
      <c r="A25" s="158" t="s">
        <v>20</v>
      </c>
      <c r="B25" s="221">
        <f t="shared" si="0"/>
        <v>1298</v>
      </c>
      <c r="C25" s="221"/>
      <c r="D25" s="228"/>
      <c r="E25" s="228"/>
      <c r="F25" s="241">
        <v>1298</v>
      </c>
      <c r="G25" s="230"/>
      <c r="H25" s="230"/>
      <c r="I25" s="221"/>
      <c r="J25" s="246"/>
      <c r="K25" s="166" t="s">
        <v>21</v>
      </c>
    </row>
    <row r="26" spans="1:14" ht="14.25" customHeight="1" x14ac:dyDescent="0.25">
      <c r="A26" s="158" t="s">
        <v>35</v>
      </c>
      <c r="B26" s="221">
        <f t="shared" si="0"/>
        <v>453.61680000000001</v>
      </c>
      <c r="C26" s="221"/>
      <c r="D26" s="228"/>
      <c r="E26" s="228"/>
      <c r="F26" s="241"/>
      <c r="G26" s="230"/>
      <c r="H26" s="230"/>
      <c r="I26" s="221">
        <v>453.61680000000001</v>
      </c>
      <c r="J26" s="247"/>
      <c r="K26" s="166" t="s">
        <v>23</v>
      </c>
    </row>
    <row r="27" spans="1:14" ht="14.25" customHeight="1" x14ac:dyDescent="0.25">
      <c r="A27" s="158" t="s">
        <v>24</v>
      </c>
      <c r="B27" s="221">
        <f t="shared" si="0"/>
        <v>0</v>
      </c>
      <c r="C27" s="221"/>
      <c r="D27" s="228"/>
      <c r="E27" s="228"/>
      <c r="F27" s="241"/>
      <c r="G27" s="230"/>
      <c r="H27" s="230"/>
      <c r="I27" s="221"/>
      <c r="J27" s="234"/>
      <c r="K27" s="166" t="s">
        <v>25</v>
      </c>
    </row>
    <row r="28" spans="1:14" ht="14.25" customHeight="1" x14ac:dyDescent="0.25">
      <c r="A28" s="158" t="s">
        <v>36</v>
      </c>
      <c r="B28" s="221">
        <f t="shared" si="0"/>
        <v>0</v>
      </c>
      <c r="C28" s="221"/>
      <c r="D28" s="228"/>
      <c r="E28" s="228"/>
      <c r="F28" s="241"/>
      <c r="G28" s="230"/>
      <c r="H28" s="230"/>
      <c r="I28" s="221"/>
      <c r="J28" s="234"/>
      <c r="K28" s="166" t="s">
        <v>27</v>
      </c>
    </row>
    <row r="29" spans="1:14" ht="14.25" customHeight="1" x14ac:dyDescent="0.25">
      <c r="A29" s="158" t="s">
        <v>28</v>
      </c>
      <c r="B29" s="221">
        <f t="shared" si="0"/>
        <v>0</v>
      </c>
      <c r="C29" s="221"/>
      <c r="D29" s="228"/>
      <c r="E29" s="228"/>
      <c r="F29" s="241"/>
      <c r="G29" s="230"/>
      <c r="H29" s="230"/>
      <c r="I29" s="221"/>
      <c r="J29" s="234"/>
      <c r="K29" s="166" t="s">
        <v>29</v>
      </c>
    </row>
    <row r="30" spans="1:14" ht="14.25" customHeight="1" x14ac:dyDescent="0.25">
      <c r="A30" s="158" t="s">
        <v>73</v>
      </c>
      <c r="B30" s="221">
        <f t="shared" si="0"/>
        <v>90.610799999999998</v>
      </c>
      <c r="C30" s="221"/>
      <c r="D30" s="228"/>
      <c r="E30" s="228"/>
      <c r="F30" s="241"/>
      <c r="G30" s="230"/>
      <c r="H30" s="230"/>
      <c r="I30" s="221">
        <v>90.610799999999998</v>
      </c>
      <c r="J30" s="248"/>
      <c r="K30" s="166" t="s">
        <v>76</v>
      </c>
    </row>
    <row r="31" spans="1:14" ht="14.25" customHeight="1" x14ac:dyDescent="0.25">
      <c r="A31" s="160" t="s">
        <v>37</v>
      </c>
      <c r="B31" s="242">
        <f t="shared" si="0"/>
        <v>0</v>
      </c>
      <c r="C31" s="242">
        <f t="shared" ref="C31:J31" si="4">C32+C33+C34</f>
        <v>-752.4</v>
      </c>
      <c r="D31" s="242">
        <f t="shared" si="4"/>
        <v>-8524.8000000000011</v>
      </c>
      <c r="E31" s="242">
        <f t="shared" si="4"/>
        <v>9277.2000000000007</v>
      </c>
      <c r="F31" s="243">
        <f t="shared" si="4"/>
        <v>0</v>
      </c>
      <c r="G31" s="243">
        <f t="shared" si="4"/>
        <v>0</v>
      </c>
      <c r="H31" s="238">
        <f t="shared" si="4"/>
        <v>0</v>
      </c>
      <c r="I31" s="238">
        <f t="shared" si="4"/>
        <v>0</v>
      </c>
      <c r="J31" s="239">
        <f t="shared" si="4"/>
        <v>0</v>
      </c>
      <c r="K31" s="169" t="s">
        <v>38</v>
      </c>
      <c r="N31" s="35"/>
    </row>
    <row r="32" spans="1:14" ht="14.25" customHeight="1" x14ac:dyDescent="0.25">
      <c r="A32" s="161" t="s">
        <v>41</v>
      </c>
      <c r="B32" s="221">
        <f t="shared" si="0"/>
        <v>0</v>
      </c>
      <c r="C32" s="221">
        <v>-752.4</v>
      </c>
      <c r="D32" s="221">
        <v>-8524.8000000000011</v>
      </c>
      <c r="E32" s="228">
        <v>9277.2000000000007</v>
      </c>
      <c r="F32" s="241"/>
      <c r="G32" s="230"/>
      <c r="H32" s="230"/>
      <c r="I32" s="221"/>
      <c r="J32" s="248"/>
      <c r="K32" s="170" t="s">
        <v>42</v>
      </c>
      <c r="N32" s="35"/>
    </row>
    <row r="33" spans="1:11" ht="14.25" customHeight="1" x14ac:dyDescent="0.25">
      <c r="A33" s="158" t="s">
        <v>39</v>
      </c>
      <c r="B33" s="221">
        <f t="shared" si="0"/>
        <v>0</v>
      </c>
      <c r="C33" s="249"/>
      <c r="D33" s="249"/>
      <c r="E33" s="249"/>
      <c r="F33" s="241"/>
      <c r="G33" s="230"/>
      <c r="H33" s="230"/>
      <c r="I33" s="221"/>
      <c r="J33" s="248"/>
      <c r="K33" s="166" t="s">
        <v>40</v>
      </c>
    </row>
    <row r="34" spans="1:11" ht="14.25" customHeight="1" x14ac:dyDescent="0.25">
      <c r="A34" s="159" t="s">
        <v>43</v>
      </c>
      <c r="B34" s="221">
        <f t="shared" si="0"/>
        <v>0</v>
      </c>
      <c r="C34" s="249"/>
      <c r="D34" s="249"/>
      <c r="E34" s="249"/>
      <c r="F34" s="241"/>
      <c r="G34" s="230"/>
      <c r="H34" s="230"/>
      <c r="I34" s="221"/>
      <c r="J34" s="248"/>
      <c r="K34" s="168" t="s">
        <v>44</v>
      </c>
    </row>
    <row r="35" spans="1:11" ht="14.25" customHeight="1" x14ac:dyDescent="0.25">
      <c r="A35" s="162" t="s">
        <v>45</v>
      </c>
      <c r="B35" s="242">
        <f t="shared" si="0"/>
        <v>3170.2588879999998</v>
      </c>
      <c r="C35" s="250">
        <f t="shared" ref="C35:J35" si="5">SUM(C36:C44)</f>
        <v>0</v>
      </c>
      <c r="D35" s="250">
        <f t="shared" si="5"/>
        <v>0</v>
      </c>
      <c r="E35" s="250">
        <f t="shared" si="5"/>
        <v>2055.6</v>
      </c>
      <c r="F35" s="238">
        <f t="shared" si="5"/>
        <v>3</v>
      </c>
      <c r="G35" s="238">
        <f t="shared" si="5"/>
        <v>5.2136279999999999</v>
      </c>
      <c r="H35" s="238">
        <f t="shared" si="5"/>
        <v>0</v>
      </c>
      <c r="I35" s="238">
        <f t="shared" si="5"/>
        <v>1106.44526</v>
      </c>
      <c r="J35" s="239">
        <f t="shared" si="5"/>
        <v>0</v>
      </c>
      <c r="K35" s="171" t="s">
        <v>46</v>
      </c>
    </row>
    <row r="36" spans="1:11" ht="14.25" customHeight="1" x14ac:dyDescent="0.25">
      <c r="A36" s="158" t="s">
        <v>47</v>
      </c>
      <c r="B36" s="221">
        <f t="shared" si="0"/>
        <v>32.4</v>
      </c>
      <c r="C36" s="221"/>
      <c r="D36" s="228"/>
      <c r="E36" s="228">
        <v>32.4</v>
      </c>
      <c r="F36" s="241"/>
      <c r="G36" s="230"/>
      <c r="H36" s="230"/>
      <c r="I36" s="251"/>
      <c r="J36" s="234"/>
      <c r="K36" s="166" t="s">
        <v>48</v>
      </c>
    </row>
    <row r="37" spans="1:11" ht="14.25" customHeight="1" x14ac:dyDescent="0.25">
      <c r="A37" s="158" t="s">
        <v>15</v>
      </c>
      <c r="B37" s="221">
        <f t="shared" si="0"/>
        <v>1728</v>
      </c>
      <c r="C37" s="221"/>
      <c r="D37" s="228"/>
      <c r="E37" s="228">
        <v>1728</v>
      </c>
      <c r="F37" s="241"/>
      <c r="G37" s="230"/>
      <c r="H37" s="230"/>
      <c r="I37" s="251"/>
      <c r="J37" s="234"/>
      <c r="K37" s="166" t="s">
        <v>16</v>
      </c>
    </row>
    <row r="38" spans="1:11" ht="14.25" customHeight="1" x14ac:dyDescent="0.25">
      <c r="A38" s="159" t="s">
        <v>77</v>
      </c>
      <c r="B38" s="221">
        <f t="shared" si="0"/>
        <v>0</v>
      </c>
      <c r="C38" s="221"/>
      <c r="D38" s="228"/>
      <c r="E38" s="228"/>
      <c r="F38" s="241"/>
      <c r="G38" s="230"/>
      <c r="H38" s="230"/>
      <c r="I38" s="251"/>
      <c r="J38" s="234"/>
      <c r="K38" s="168" t="s">
        <v>34</v>
      </c>
    </row>
    <row r="39" spans="1:11" ht="14.25" customHeight="1" x14ac:dyDescent="0.25">
      <c r="A39" s="158" t="s">
        <v>18</v>
      </c>
      <c r="B39" s="221">
        <f t="shared" si="0"/>
        <v>3.6</v>
      </c>
      <c r="C39" s="221"/>
      <c r="D39" s="228"/>
      <c r="E39" s="228">
        <v>3.6</v>
      </c>
      <c r="F39" s="241"/>
      <c r="G39" s="230"/>
      <c r="H39" s="230"/>
      <c r="I39" s="251"/>
      <c r="J39" s="234"/>
      <c r="K39" s="166" t="s">
        <v>19</v>
      </c>
    </row>
    <row r="40" spans="1:11" ht="14.25" customHeight="1" x14ac:dyDescent="0.25">
      <c r="A40" s="158" t="s">
        <v>20</v>
      </c>
      <c r="B40" s="221">
        <f t="shared" si="0"/>
        <v>42.6</v>
      </c>
      <c r="C40" s="221"/>
      <c r="D40" s="228"/>
      <c r="E40" s="228">
        <v>39.6</v>
      </c>
      <c r="F40" s="241">
        <v>3</v>
      </c>
      <c r="G40" s="230"/>
      <c r="H40" s="230"/>
      <c r="I40" s="251"/>
      <c r="J40" s="234"/>
      <c r="K40" s="166" t="s">
        <v>21</v>
      </c>
    </row>
    <row r="41" spans="1:11" ht="14.25" customHeight="1" x14ac:dyDescent="0.25">
      <c r="A41" s="158" t="s">
        <v>35</v>
      </c>
      <c r="B41" s="221">
        <f t="shared" si="0"/>
        <v>44.813628000000001</v>
      </c>
      <c r="C41" s="221"/>
      <c r="D41" s="228"/>
      <c r="E41" s="228">
        <v>39.6</v>
      </c>
      <c r="F41" s="241"/>
      <c r="G41" s="230">
        <v>5.2136279999999999</v>
      </c>
      <c r="H41" s="230"/>
      <c r="I41" s="221"/>
      <c r="J41" s="234"/>
      <c r="K41" s="166" t="s">
        <v>23</v>
      </c>
    </row>
    <row r="42" spans="1:11" ht="14.25" customHeight="1" x14ac:dyDescent="0.25">
      <c r="A42" s="158" t="s">
        <v>26</v>
      </c>
      <c r="B42" s="221">
        <f t="shared" si="0"/>
        <v>1318.8452600000001</v>
      </c>
      <c r="C42" s="221"/>
      <c r="D42" s="228"/>
      <c r="E42" s="228">
        <v>212.4</v>
      </c>
      <c r="F42" s="241"/>
      <c r="G42" s="230"/>
      <c r="H42" s="230"/>
      <c r="I42" s="221">
        <v>1106.44526</v>
      </c>
      <c r="J42" s="247"/>
      <c r="K42" s="166" t="s">
        <v>27</v>
      </c>
    </row>
    <row r="43" spans="1:11" ht="14.25" customHeight="1" x14ac:dyDescent="0.25">
      <c r="A43" s="158" t="s">
        <v>28</v>
      </c>
      <c r="B43" s="221">
        <f t="shared" si="0"/>
        <v>0</v>
      </c>
      <c r="C43" s="221"/>
      <c r="D43" s="228"/>
      <c r="E43" s="228"/>
      <c r="F43" s="241"/>
      <c r="G43" s="230"/>
      <c r="H43" s="230"/>
      <c r="I43" s="251"/>
      <c r="J43" s="234"/>
      <c r="K43" s="166" t="s">
        <v>29</v>
      </c>
    </row>
    <row r="44" spans="1:11" ht="14.25" customHeight="1" x14ac:dyDescent="0.25">
      <c r="A44" s="158" t="s">
        <v>73</v>
      </c>
      <c r="B44" s="221">
        <f t="shared" si="0"/>
        <v>0</v>
      </c>
      <c r="C44" s="221"/>
      <c r="D44" s="228"/>
      <c r="E44" s="228"/>
      <c r="F44" s="241"/>
      <c r="G44" s="230"/>
      <c r="H44" s="230"/>
      <c r="I44" s="251"/>
      <c r="J44" s="234"/>
      <c r="K44" s="166" t="s">
        <v>76</v>
      </c>
    </row>
    <row r="45" spans="1:11" ht="14.25" customHeight="1" x14ac:dyDescent="0.25">
      <c r="A45" s="160" t="s">
        <v>49</v>
      </c>
      <c r="B45" s="242">
        <f t="shared" si="0"/>
        <v>1465.2356480000001</v>
      </c>
      <c r="C45" s="252"/>
      <c r="D45" s="252"/>
      <c r="E45" s="250">
        <v>1353.6000000000001</v>
      </c>
      <c r="F45" s="243">
        <v>110</v>
      </c>
      <c r="G45" s="238">
        <v>1.6356480000000002</v>
      </c>
      <c r="H45" s="244"/>
      <c r="I45" s="242"/>
      <c r="J45" s="253"/>
      <c r="K45" s="172" t="s">
        <v>50</v>
      </c>
    </row>
    <row r="46" spans="1:11" ht="21.75" customHeight="1" x14ac:dyDescent="0.25">
      <c r="A46" s="162" t="s">
        <v>51</v>
      </c>
      <c r="B46" s="242">
        <f t="shared" si="0"/>
        <v>39465.964224999982</v>
      </c>
      <c r="C46" s="250">
        <f t="shared" ref="C46:J46" si="6">C10-C11+C21+C31-C35-C45</f>
        <v>0</v>
      </c>
      <c r="D46" s="250">
        <f t="shared" si="6"/>
        <v>0</v>
      </c>
      <c r="E46" s="250">
        <f t="shared" si="6"/>
        <v>14097.600000000002</v>
      </c>
      <c r="F46" s="238">
        <f t="shared" si="6"/>
        <v>1256</v>
      </c>
      <c r="G46" s="238">
        <f t="shared" si="6"/>
        <v>1202.20128</v>
      </c>
      <c r="H46" s="238">
        <f t="shared" si="6"/>
        <v>4642.1791190000004</v>
      </c>
      <c r="I46" s="238">
        <f t="shared" si="6"/>
        <v>18242.114959999984</v>
      </c>
      <c r="J46" s="239">
        <f t="shared" si="6"/>
        <v>25.868866000000001</v>
      </c>
      <c r="K46" s="171" t="s">
        <v>52</v>
      </c>
    </row>
    <row r="47" spans="1:11" ht="14.25" customHeight="1" x14ac:dyDescent="0.25">
      <c r="A47" s="160" t="s">
        <v>53</v>
      </c>
      <c r="B47" s="242">
        <f t="shared" si="0"/>
        <v>39465.494424999997</v>
      </c>
      <c r="C47" s="250">
        <f t="shared" ref="C47:J47" si="7">C48+C50</f>
        <v>0</v>
      </c>
      <c r="D47" s="250">
        <f t="shared" si="7"/>
        <v>0</v>
      </c>
      <c r="E47" s="250">
        <f t="shared" si="7"/>
        <v>14097.6</v>
      </c>
      <c r="F47" s="243">
        <f t="shared" si="7"/>
        <v>1256</v>
      </c>
      <c r="G47" s="238">
        <f t="shared" si="7"/>
        <v>1202.20128</v>
      </c>
      <c r="H47" s="238">
        <f t="shared" si="7"/>
        <v>4641.7093189999996</v>
      </c>
      <c r="I47" s="238">
        <f t="shared" si="7"/>
        <v>18242.114959999999</v>
      </c>
      <c r="J47" s="239">
        <f t="shared" si="7"/>
        <v>25.868866000000001</v>
      </c>
      <c r="K47" s="172" t="s">
        <v>54</v>
      </c>
    </row>
    <row r="48" spans="1:11" ht="14.25" customHeight="1" x14ac:dyDescent="0.25">
      <c r="A48" s="162" t="s">
        <v>55</v>
      </c>
      <c r="B48" s="242">
        <f t="shared" si="0"/>
        <v>1319.02332</v>
      </c>
      <c r="C48" s="236"/>
      <c r="D48" s="254"/>
      <c r="E48" s="255"/>
      <c r="F48" s="237"/>
      <c r="G48" s="238"/>
      <c r="H48" s="238"/>
      <c r="I48" s="242">
        <v>1319.02332</v>
      </c>
      <c r="J48" s="256"/>
      <c r="K48" s="171" t="s">
        <v>56</v>
      </c>
    </row>
    <row r="49" spans="1:11" ht="14.25" customHeight="1" x14ac:dyDescent="0.25">
      <c r="A49" s="163" t="s">
        <v>57</v>
      </c>
      <c r="B49" s="221">
        <f t="shared" si="0"/>
        <v>0</v>
      </c>
      <c r="C49" s="257"/>
      <c r="D49" s="258"/>
      <c r="E49" s="228"/>
      <c r="F49" s="259"/>
      <c r="G49" s="260"/>
      <c r="H49" s="230"/>
      <c r="I49" s="221"/>
      <c r="J49" s="246"/>
      <c r="K49" s="173" t="s">
        <v>58</v>
      </c>
    </row>
    <row r="50" spans="1:11" ht="14.25" customHeight="1" x14ac:dyDescent="0.25">
      <c r="A50" s="162" t="s">
        <v>59</v>
      </c>
      <c r="B50" s="242">
        <f t="shared" si="0"/>
        <v>38146.471104999997</v>
      </c>
      <c r="C50" s="242">
        <f t="shared" ref="C50:J50" si="8">SUM(C51:C56)</f>
        <v>0</v>
      </c>
      <c r="D50" s="242">
        <f t="shared" si="8"/>
        <v>0</v>
      </c>
      <c r="E50" s="242">
        <f t="shared" si="8"/>
        <v>14097.6</v>
      </c>
      <c r="F50" s="237">
        <f t="shared" si="8"/>
        <v>1256</v>
      </c>
      <c r="G50" s="238">
        <f t="shared" si="8"/>
        <v>1202.20128</v>
      </c>
      <c r="H50" s="238">
        <f t="shared" si="8"/>
        <v>4641.7093189999996</v>
      </c>
      <c r="I50" s="238">
        <f t="shared" si="8"/>
        <v>16923.091639999999</v>
      </c>
      <c r="J50" s="239">
        <f t="shared" si="8"/>
        <v>25.868866000000001</v>
      </c>
      <c r="K50" s="171" t="s">
        <v>60</v>
      </c>
    </row>
    <row r="51" spans="1:11" ht="14.25" customHeight="1" x14ac:dyDescent="0.25">
      <c r="A51" s="158" t="s">
        <v>61</v>
      </c>
      <c r="B51" s="221">
        <f t="shared" si="0"/>
        <v>9595.72991</v>
      </c>
      <c r="C51" s="221"/>
      <c r="D51" s="221"/>
      <c r="E51" s="221">
        <v>3506.4</v>
      </c>
      <c r="F51" s="241">
        <v>3</v>
      </c>
      <c r="G51" s="230">
        <v>1045.247224</v>
      </c>
      <c r="H51" s="230">
        <v>3755.7011999999995</v>
      </c>
      <c r="I51" s="221">
        <v>1259.5126200000002</v>
      </c>
      <c r="J51" s="261">
        <v>25.868866000000001</v>
      </c>
      <c r="K51" s="166" t="s">
        <v>62</v>
      </c>
    </row>
    <row r="52" spans="1:11" ht="14.25" customHeight="1" x14ac:dyDescent="0.25">
      <c r="A52" s="158" t="s">
        <v>63</v>
      </c>
      <c r="B52" s="221">
        <f t="shared" si="0"/>
        <v>602.41519999999991</v>
      </c>
      <c r="C52" s="221"/>
      <c r="D52" s="221"/>
      <c r="E52" s="228">
        <v>126</v>
      </c>
      <c r="F52" s="241"/>
      <c r="G52" s="230"/>
      <c r="H52" s="230"/>
      <c r="I52" s="221">
        <v>476.41519999999997</v>
      </c>
      <c r="J52" s="261"/>
      <c r="K52" s="166" t="s">
        <v>64</v>
      </c>
    </row>
    <row r="53" spans="1:11" ht="14.25" customHeight="1" x14ac:dyDescent="0.25">
      <c r="A53" s="158" t="s">
        <v>65</v>
      </c>
      <c r="B53" s="221">
        <f t="shared" si="0"/>
        <v>14149.332757999999</v>
      </c>
      <c r="C53" s="221"/>
      <c r="D53" s="221"/>
      <c r="E53" s="228">
        <v>79.2</v>
      </c>
      <c r="F53" s="241"/>
      <c r="G53" s="230">
        <v>19.525548000000001</v>
      </c>
      <c r="H53" s="230"/>
      <c r="I53" s="221">
        <v>14050.607209999998</v>
      </c>
      <c r="J53" s="261"/>
      <c r="K53" s="166" t="s">
        <v>66</v>
      </c>
    </row>
    <row r="54" spans="1:11" ht="14.25" customHeight="1" x14ac:dyDescent="0.25">
      <c r="A54" s="158" t="s">
        <v>67</v>
      </c>
      <c r="B54" s="221">
        <f t="shared" si="0"/>
        <v>8702.2388300000002</v>
      </c>
      <c r="C54" s="221"/>
      <c r="D54" s="221"/>
      <c r="E54" s="228">
        <v>6811.2</v>
      </c>
      <c r="F54" s="241">
        <v>991</v>
      </c>
      <c r="G54" s="230">
        <v>79.840068000000002</v>
      </c>
      <c r="H54" s="230">
        <v>585.81100199999992</v>
      </c>
      <c r="I54" s="221">
        <v>234.38776000000001</v>
      </c>
      <c r="J54" s="261"/>
      <c r="K54" s="166" t="s">
        <v>68</v>
      </c>
    </row>
    <row r="55" spans="1:11" ht="14.25" customHeight="1" x14ac:dyDescent="0.25">
      <c r="A55" s="158" t="s">
        <v>69</v>
      </c>
      <c r="B55" s="221">
        <f t="shared" si="0"/>
        <v>814.53954899999997</v>
      </c>
      <c r="C55" s="221"/>
      <c r="D55" s="221"/>
      <c r="E55" s="228">
        <v>133.20000000000002</v>
      </c>
      <c r="F55" s="241"/>
      <c r="G55" s="230"/>
      <c r="H55" s="230">
        <v>2.9248590000000001</v>
      </c>
      <c r="I55" s="221">
        <v>678.41468999999995</v>
      </c>
      <c r="J55" s="261"/>
      <c r="K55" s="166" t="s">
        <v>70</v>
      </c>
    </row>
    <row r="56" spans="1:11" ht="14.25" customHeight="1" x14ac:dyDescent="0.25">
      <c r="A56" s="158" t="s">
        <v>30</v>
      </c>
      <c r="B56" s="221">
        <f t="shared" si="0"/>
        <v>4282.2148580000003</v>
      </c>
      <c r="C56" s="221"/>
      <c r="D56" s="221"/>
      <c r="E56" s="228">
        <v>3441.6</v>
      </c>
      <c r="F56" s="241">
        <v>262</v>
      </c>
      <c r="G56" s="230">
        <v>57.588440000000006</v>
      </c>
      <c r="H56" s="230">
        <v>297.27225799999997</v>
      </c>
      <c r="I56" s="221">
        <v>223.75416000000001</v>
      </c>
      <c r="J56" s="261"/>
      <c r="K56" s="166" t="s">
        <v>31</v>
      </c>
    </row>
    <row r="57" spans="1:11" ht="14.25" customHeight="1" x14ac:dyDescent="0.25">
      <c r="A57" s="160" t="s">
        <v>71</v>
      </c>
      <c r="B57" s="242">
        <f t="shared" si="0"/>
        <v>0.46980000000075961</v>
      </c>
      <c r="C57" s="242">
        <f>C46-C47</f>
        <v>0</v>
      </c>
      <c r="D57" s="242">
        <f>D46-D47</f>
        <v>0</v>
      </c>
      <c r="E57" s="242">
        <f>E46-E47</f>
        <v>0</v>
      </c>
      <c r="F57" s="262">
        <f>F46-F47</f>
        <v>0</v>
      </c>
      <c r="G57" s="238">
        <v>0</v>
      </c>
      <c r="H57" s="238">
        <f>H46-H47</f>
        <v>0.46980000000075961</v>
      </c>
      <c r="I57" s="238">
        <f>I46-I47</f>
        <v>0</v>
      </c>
      <c r="J57" s="263">
        <f>J46-J47</f>
        <v>0</v>
      </c>
      <c r="K57" s="172" t="s">
        <v>72</v>
      </c>
    </row>
  </sheetData>
  <mergeCells count="2">
    <mergeCell ref="A2:K2"/>
    <mergeCell ref="A1:K1"/>
  </mergeCells>
  <pageMargins left="0.10433070899999999" right="0.10433070899999999" top="0.25" bottom="0.25" header="0.31496062992126" footer="0.31496062992126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57"/>
  <sheetViews>
    <sheetView zoomScale="120" zoomScaleNormal="120" workbookViewId="0">
      <selection activeCell="A11" sqref="A11"/>
    </sheetView>
  </sheetViews>
  <sheetFormatPr defaultRowHeight="15" x14ac:dyDescent="0.25"/>
  <cols>
    <col min="1" max="1" width="31.140625" customWidth="1"/>
    <col min="2" max="2" width="8" customWidth="1"/>
    <col min="3" max="3" width="9.140625" customWidth="1"/>
    <col min="4" max="4" width="8.42578125" customWidth="1"/>
    <col min="5" max="5" width="7.85546875" customWidth="1"/>
    <col min="6" max="6" width="9" customWidth="1"/>
    <col min="7" max="7" width="8.28515625" customWidth="1"/>
    <col min="8" max="8" width="34.7109375" customWidth="1"/>
  </cols>
  <sheetData>
    <row r="1" spans="1:16" ht="12.95" customHeight="1" x14ac:dyDescent="0.25">
      <c r="A1" s="441" t="s">
        <v>271</v>
      </c>
      <c r="B1" s="441"/>
      <c r="C1" s="441"/>
      <c r="D1" s="441"/>
      <c r="E1" s="441"/>
      <c r="F1" s="441"/>
      <c r="G1" s="441"/>
      <c r="H1" s="441"/>
    </row>
    <row r="2" spans="1:16" ht="12.95" customHeight="1" x14ac:dyDescent="0.25">
      <c r="A2" s="444" t="s">
        <v>272</v>
      </c>
      <c r="B2" s="444"/>
      <c r="C2" s="444"/>
      <c r="D2" s="444"/>
      <c r="E2" s="444"/>
      <c r="F2" s="444"/>
      <c r="G2" s="444"/>
      <c r="H2" s="444"/>
    </row>
    <row r="3" spans="1:16" ht="66" customHeight="1" x14ac:dyDescent="0.25">
      <c r="A3" s="367"/>
      <c r="B3" s="175" t="s">
        <v>270</v>
      </c>
      <c r="C3" s="175" t="s">
        <v>85</v>
      </c>
      <c r="D3" s="175" t="s">
        <v>86</v>
      </c>
      <c r="E3" s="175" t="s">
        <v>270</v>
      </c>
      <c r="F3" s="175" t="s">
        <v>85</v>
      </c>
      <c r="G3" s="175" t="s">
        <v>86</v>
      </c>
      <c r="H3" s="368"/>
    </row>
    <row r="4" spans="1:16" ht="12.95" customHeight="1" x14ac:dyDescent="0.25">
      <c r="A4" s="369"/>
      <c r="B4" s="442" t="s">
        <v>87</v>
      </c>
      <c r="C4" s="443"/>
      <c r="D4" s="443"/>
      <c r="E4" s="442" t="s">
        <v>0</v>
      </c>
      <c r="F4" s="443" t="s">
        <v>0</v>
      </c>
      <c r="G4" s="443"/>
      <c r="H4" s="370"/>
      <c r="K4" s="23"/>
      <c r="L4" s="23"/>
      <c r="M4" s="23"/>
      <c r="N4" s="23"/>
      <c r="O4" s="23"/>
      <c r="P4" s="23"/>
    </row>
    <row r="5" spans="1:16" ht="12" customHeight="1" x14ac:dyDescent="0.25">
      <c r="A5" s="155" t="s">
        <v>1</v>
      </c>
      <c r="B5" s="206">
        <v>209</v>
      </c>
      <c r="C5" s="207">
        <v>2368</v>
      </c>
      <c r="D5" s="207"/>
      <c r="E5" s="207">
        <v>752.4</v>
      </c>
      <c r="F5" s="208">
        <v>8524.8000000000011</v>
      </c>
      <c r="G5" s="209"/>
      <c r="H5" s="198" t="s">
        <v>2</v>
      </c>
      <c r="K5" s="23"/>
      <c r="L5" s="23"/>
      <c r="M5" s="23"/>
      <c r="N5" s="23"/>
      <c r="O5" s="23"/>
      <c r="P5" s="23"/>
    </row>
    <row r="6" spans="1:16" ht="12" customHeight="1" x14ac:dyDescent="0.25">
      <c r="A6" s="156" t="s">
        <v>3</v>
      </c>
      <c r="B6" s="210"/>
      <c r="C6" s="211"/>
      <c r="D6" s="211">
        <v>708</v>
      </c>
      <c r="E6" s="211"/>
      <c r="F6" s="213"/>
      <c r="G6" s="214">
        <v>2548.8000000000002</v>
      </c>
      <c r="H6" s="199" t="s">
        <v>4</v>
      </c>
      <c r="K6" s="23"/>
      <c r="L6" s="23"/>
      <c r="M6" s="23"/>
      <c r="N6" s="23"/>
      <c r="O6" s="23"/>
      <c r="P6" s="23"/>
    </row>
    <row r="7" spans="1:16" ht="12" customHeight="1" x14ac:dyDescent="0.25">
      <c r="A7" s="156" t="s">
        <v>5</v>
      </c>
      <c r="B7" s="210"/>
      <c r="C7" s="211"/>
      <c r="D7" s="211">
        <v>3509</v>
      </c>
      <c r="E7" s="211"/>
      <c r="F7" s="213"/>
      <c r="G7" s="214">
        <v>12632.4</v>
      </c>
      <c r="H7" s="199" t="s">
        <v>6</v>
      </c>
      <c r="K7" s="23"/>
      <c r="L7" s="23"/>
      <c r="M7" s="23"/>
      <c r="N7" s="23"/>
      <c r="O7" s="23"/>
      <c r="P7" s="23"/>
    </row>
    <row r="8" spans="1:16" ht="12" customHeight="1" x14ac:dyDescent="0.25">
      <c r="A8" s="156" t="s">
        <v>7</v>
      </c>
      <c r="B8" s="210"/>
      <c r="C8" s="211"/>
      <c r="D8" s="211"/>
      <c r="E8" s="211"/>
      <c r="F8" s="213"/>
      <c r="G8" s="214"/>
      <c r="H8" s="200" t="s">
        <v>8</v>
      </c>
      <c r="K8" s="23"/>
      <c r="L8" s="23"/>
      <c r="M8" s="23"/>
      <c r="N8" s="23"/>
      <c r="O8" s="23"/>
      <c r="P8" s="23"/>
    </row>
    <row r="9" spans="1:16" ht="12" customHeight="1" x14ac:dyDescent="0.25">
      <c r="A9" s="156" t="s">
        <v>9</v>
      </c>
      <c r="B9" s="210"/>
      <c r="C9" s="211"/>
      <c r="D9" s="211"/>
      <c r="E9" s="211"/>
      <c r="F9" s="213"/>
      <c r="G9" s="214"/>
      <c r="H9" s="200" t="s">
        <v>10</v>
      </c>
      <c r="K9" s="23"/>
      <c r="L9" s="23"/>
      <c r="M9" s="23"/>
      <c r="N9" s="23"/>
      <c r="O9" s="23"/>
      <c r="P9" s="23"/>
    </row>
    <row r="10" spans="1:16" ht="15" customHeight="1" x14ac:dyDescent="0.25">
      <c r="A10" s="371" t="s">
        <v>11</v>
      </c>
      <c r="B10" s="372">
        <f t="shared" ref="B10:G10" si="0">B5+B6-B7+B8-B9</f>
        <v>209</v>
      </c>
      <c r="C10" s="373">
        <f t="shared" si="0"/>
        <v>2368</v>
      </c>
      <c r="D10" s="373">
        <f>D5+D6-D7+D8-D9</f>
        <v>-2801</v>
      </c>
      <c r="E10" s="373">
        <f t="shared" si="0"/>
        <v>752.4</v>
      </c>
      <c r="F10" s="373">
        <f t="shared" si="0"/>
        <v>8524.8000000000011</v>
      </c>
      <c r="G10" s="374">
        <f t="shared" si="0"/>
        <v>-10083.599999999999</v>
      </c>
      <c r="H10" s="375" t="s">
        <v>12</v>
      </c>
      <c r="K10" s="23"/>
      <c r="L10" s="23"/>
      <c r="M10" s="23"/>
      <c r="N10" s="23"/>
      <c r="O10" s="23"/>
      <c r="P10" s="23"/>
    </row>
    <row r="11" spans="1:16" ht="15" customHeight="1" x14ac:dyDescent="0.25">
      <c r="A11" s="371" t="s">
        <v>13</v>
      </c>
      <c r="B11" s="372">
        <f t="shared" ref="B11:G11" si="1">SUM(B12:B20)</f>
        <v>0</v>
      </c>
      <c r="C11" s="373">
        <f t="shared" si="1"/>
        <v>0</v>
      </c>
      <c r="D11" s="373">
        <f t="shared" si="1"/>
        <v>0</v>
      </c>
      <c r="E11" s="373">
        <f t="shared" si="1"/>
        <v>0</v>
      </c>
      <c r="F11" s="373">
        <f t="shared" si="1"/>
        <v>0</v>
      </c>
      <c r="G11" s="374">
        <f t="shared" si="1"/>
        <v>0</v>
      </c>
      <c r="H11" s="375" t="s">
        <v>14</v>
      </c>
      <c r="K11" s="23"/>
      <c r="L11" s="23"/>
      <c r="M11" s="23"/>
      <c r="N11" s="23"/>
      <c r="O11" s="23"/>
      <c r="P11" s="23"/>
    </row>
    <row r="12" spans="1:16" ht="12" customHeight="1" x14ac:dyDescent="0.25">
      <c r="A12" s="158" t="s">
        <v>15</v>
      </c>
      <c r="B12" s="210"/>
      <c r="C12" s="211"/>
      <c r="D12" s="211"/>
      <c r="E12" s="211"/>
      <c r="F12" s="213"/>
      <c r="G12" s="214"/>
      <c r="H12" s="200" t="s">
        <v>16</v>
      </c>
      <c r="K12" s="23"/>
      <c r="L12" s="23"/>
      <c r="M12" s="23"/>
      <c r="N12" s="23"/>
      <c r="O12" s="23"/>
      <c r="P12" s="23"/>
    </row>
    <row r="13" spans="1:16" ht="12" customHeight="1" x14ac:dyDescent="0.25">
      <c r="A13" s="161" t="s">
        <v>78</v>
      </c>
      <c r="B13" s="215"/>
      <c r="C13" s="211"/>
      <c r="D13" s="211"/>
      <c r="E13" s="211"/>
      <c r="F13" s="213"/>
      <c r="G13" s="214"/>
      <c r="H13" s="202" t="s">
        <v>88</v>
      </c>
      <c r="K13" s="23"/>
      <c r="L13" s="23"/>
      <c r="M13" s="23"/>
      <c r="N13" s="23"/>
      <c r="O13" s="23"/>
      <c r="P13" s="23"/>
    </row>
    <row r="14" spans="1:16" ht="12" customHeight="1" x14ac:dyDescent="0.25">
      <c r="A14" s="158" t="s">
        <v>18</v>
      </c>
      <c r="B14" s="210"/>
      <c r="C14" s="211"/>
      <c r="D14" s="211"/>
      <c r="E14" s="211"/>
      <c r="F14" s="213"/>
      <c r="G14" s="214"/>
      <c r="H14" s="200" t="s">
        <v>19</v>
      </c>
      <c r="K14" s="23"/>
      <c r="L14" s="23"/>
      <c r="M14" s="23"/>
      <c r="N14" s="23"/>
      <c r="O14" s="23"/>
      <c r="P14" s="23"/>
    </row>
    <row r="15" spans="1:16" ht="12" customHeight="1" x14ac:dyDescent="0.25">
      <c r="A15" s="158" t="s">
        <v>20</v>
      </c>
      <c r="B15" s="210"/>
      <c r="C15" s="211"/>
      <c r="D15" s="211"/>
      <c r="E15" s="211"/>
      <c r="F15" s="213"/>
      <c r="G15" s="214"/>
      <c r="H15" s="200" t="s">
        <v>21</v>
      </c>
      <c r="K15" s="23"/>
      <c r="L15" s="23"/>
      <c r="M15" s="23"/>
      <c r="N15" s="23"/>
      <c r="O15" s="23"/>
      <c r="P15" s="23"/>
    </row>
    <row r="16" spans="1:16" ht="12" customHeight="1" x14ac:dyDescent="0.25">
      <c r="A16" s="158" t="s">
        <v>22</v>
      </c>
      <c r="B16" s="210"/>
      <c r="C16" s="211"/>
      <c r="D16" s="211"/>
      <c r="E16" s="211"/>
      <c r="F16" s="213"/>
      <c r="G16" s="214"/>
      <c r="H16" s="200" t="s">
        <v>23</v>
      </c>
      <c r="K16" s="23"/>
      <c r="L16" s="23"/>
      <c r="M16" s="23"/>
      <c r="N16" s="23"/>
      <c r="O16" s="23"/>
      <c r="P16" s="23"/>
    </row>
    <row r="17" spans="1:16" ht="12" customHeight="1" x14ac:dyDescent="0.25">
      <c r="A17" s="158" t="s">
        <v>24</v>
      </c>
      <c r="B17" s="210"/>
      <c r="C17" s="211"/>
      <c r="D17" s="211"/>
      <c r="E17" s="211"/>
      <c r="F17" s="213"/>
      <c r="G17" s="214"/>
      <c r="H17" s="200" t="s">
        <v>25</v>
      </c>
      <c r="K17" s="23"/>
      <c r="L17" s="23"/>
      <c r="M17" s="23"/>
      <c r="N17" s="23"/>
      <c r="O17" s="23"/>
      <c r="P17" s="23"/>
    </row>
    <row r="18" spans="1:16" ht="12" customHeight="1" x14ac:dyDescent="0.25">
      <c r="A18" s="158" t="s">
        <v>26</v>
      </c>
      <c r="B18" s="210"/>
      <c r="C18" s="211"/>
      <c r="D18" s="211"/>
      <c r="E18" s="211"/>
      <c r="F18" s="213"/>
      <c r="G18" s="214"/>
      <c r="H18" s="200" t="s">
        <v>27</v>
      </c>
      <c r="K18" s="23"/>
      <c r="L18" s="23"/>
      <c r="M18" s="23"/>
      <c r="N18" s="23"/>
      <c r="O18" s="23"/>
      <c r="P18" s="23"/>
    </row>
    <row r="19" spans="1:16" ht="12" customHeight="1" x14ac:dyDescent="0.25">
      <c r="A19" s="158" t="s">
        <v>28</v>
      </c>
      <c r="B19" s="210"/>
      <c r="C19" s="211"/>
      <c r="D19" s="211"/>
      <c r="E19" s="211"/>
      <c r="F19" s="213"/>
      <c r="G19" s="214"/>
      <c r="H19" s="200" t="s">
        <v>29</v>
      </c>
      <c r="K19" s="23"/>
      <c r="L19" s="23"/>
      <c r="M19" s="23"/>
      <c r="N19" s="23"/>
      <c r="O19" s="23"/>
      <c r="P19" s="23"/>
    </row>
    <row r="20" spans="1:16" ht="12" customHeight="1" x14ac:dyDescent="0.25">
      <c r="A20" s="158" t="s">
        <v>75</v>
      </c>
      <c r="B20" s="210"/>
      <c r="C20" s="211"/>
      <c r="D20" s="211"/>
      <c r="E20" s="211"/>
      <c r="F20" s="213"/>
      <c r="G20" s="214"/>
      <c r="H20" s="200" t="s">
        <v>76</v>
      </c>
      <c r="K20" s="23"/>
      <c r="L20" s="23"/>
      <c r="M20" s="23"/>
      <c r="N20" s="23"/>
      <c r="O20" s="23"/>
      <c r="P20" s="23"/>
    </row>
    <row r="21" spans="1:16" ht="24" customHeight="1" x14ac:dyDescent="0.25">
      <c r="A21" s="371" t="s">
        <v>32</v>
      </c>
      <c r="B21" s="376">
        <f t="shared" ref="B21:G21" si="2">SUM(B22:B30)</f>
        <v>0</v>
      </c>
      <c r="C21" s="377">
        <f t="shared" si="2"/>
        <v>0</v>
      </c>
      <c r="D21" s="377">
        <f t="shared" si="2"/>
        <v>5087</v>
      </c>
      <c r="E21" s="377">
        <f t="shared" si="2"/>
        <v>0</v>
      </c>
      <c r="F21" s="377">
        <f t="shared" si="2"/>
        <v>0</v>
      </c>
      <c r="G21" s="378">
        <f t="shared" si="2"/>
        <v>18313.2</v>
      </c>
      <c r="H21" s="375" t="s">
        <v>33</v>
      </c>
      <c r="K21" s="23"/>
      <c r="L21" s="23"/>
      <c r="M21" s="23"/>
      <c r="N21" s="23"/>
      <c r="O21" s="23"/>
      <c r="P21" s="23"/>
    </row>
    <row r="22" spans="1:16" ht="12" customHeight="1" x14ac:dyDescent="0.25">
      <c r="A22" s="158" t="s">
        <v>15</v>
      </c>
      <c r="B22" s="210"/>
      <c r="C22" s="211"/>
      <c r="D22" s="211">
        <v>5010</v>
      </c>
      <c r="E22" s="211"/>
      <c r="F22" s="213"/>
      <c r="G22" s="214">
        <v>18036</v>
      </c>
      <c r="H22" s="200" t="s">
        <v>16</v>
      </c>
      <c r="K22" s="23"/>
      <c r="L22" s="23"/>
      <c r="M22" s="23"/>
      <c r="N22" s="23"/>
      <c r="O22" s="23"/>
      <c r="P22" s="23"/>
    </row>
    <row r="23" spans="1:16" ht="12" customHeight="1" x14ac:dyDescent="0.25">
      <c r="A23" s="161" t="s">
        <v>78</v>
      </c>
      <c r="B23" s="215"/>
      <c r="C23" s="211"/>
      <c r="D23" s="211"/>
      <c r="E23" s="211"/>
      <c r="F23" s="213"/>
      <c r="G23" s="214"/>
      <c r="H23" s="202" t="s">
        <v>88</v>
      </c>
      <c r="K23" s="23"/>
      <c r="L23" s="23"/>
      <c r="M23" s="23"/>
      <c r="N23" s="23"/>
      <c r="O23" s="23"/>
      <c r="P23" s="23"/>
    </row>
    <row r="24" spans="1:16" ht="12" customHeight="1" x14ac:dyDescent="0.25">
      <c r="A24" s="158" t="s">
        <v>18</v>
      </c>
      <c r="B24" s="210"/>
      <c r="C24" s="211"/>
      <c r="D24" s="211">
        <v>77</v>
      </c>
      <c r="E24" s="211"/>
      <c r="F24" s="213"/>
      <c r="G24" s="214">
        <v>277.2</v>
      </c>
      <c r="H24" s="200" t="s">
        <v>19</v>
      </c>
      <c r="K24" s="23"/>
      <c r="L24" s="23"/>
      <c r="M24" s="23"/>
      <c r="N24" s="23"/>
      <c r="O24" s="23"/>
      <c r="P24" s="23"/>
    </row>
    <row r="25" spans="1:16" ht="12" customHeight="1" x14ac:dyDescent="0.25">
      <c r="A25" s="158" t="s">
        <v>20</v>
      </c>
      <c r="B25" s="210"/>
      <c r="C25" s="211"/>
      <c r="D25" s="211"/>
      <c r="E25" s="211"/>
      <c r="F25" s="213"/>
      <c r="G25" s="214"/>
      <c r="H25" s="200" t="s">
        <v>21</v>
      </c>
      <c r="K25" s="23"/>
      <c r="L25" s="23"/>
      <c r="M25" s="23"/>
      <c r="N25" s="23"/>
      <c r="O25" s="23"/>
      <c r="P25" s="23"/>
    </row>
    <row r="26" spans="1:16" ht="12" customHeight="1" x14ac:dyDescent="0.25">
      <c r="A26" s="158" t="s">
        <v>35</v>
      </c>
      <c r="B26" s="210"/>
      <c r="C26" s="211"/>
      <c r="D26" s="211"/>
      <c r="E26" s="211"/>
      <c r="F26" s="213"/>
      <c r="G26" s="214"/>
      <c r="H26" s="200" t="s">
        <v>23</v>
      </c>
      <c r="K26" s="23"/>
      <c r="L26" s="23"/>
      <c r="M26" s="23"/>
      <c r="N26" s="23"/>
      <c r="O26" s="23"/>
      <c r="P26" s="23"/>
    </row>
    <row r="27" spans="1:16" ht="12" customHeight="1" x14ac:dyDescent="0.25">
      <c r="A27" s="158" t="s">
        <v>24</v>
      </c>
      <c r="B27" s="210"/>
      <c r="C27" s="211"/>
      <c r="D27" s="211"/>
      <c r="E27" s="211"/>
      <c r="F27" s="213"/>
      <c r="G27" s="214"/>
      <c r="H27" s="200" t="s">
        <v>25</v>
      </c>
      <c r="K27" s="23"/>
      <c r="L27" s="23"/>
      <c r="M27" s="23"/>
      <c r="N27" s="23"/>
      <c r="O27" s="23"/>
      <c r="P27" s="23"/>
    </row>
    <row r="28" spans="1:16" ht="12" customHeight="1" x14ac:dyDescent="0.25">
      <c r="A28" s="158" t="s">
        <v>36</v>
      </c>
      <c r="B28" s="210"/>
      <c r="C28" s="211"/>
      <c r="D28" s="211"/>
      <c r="E28" s="211"/>
      <c r="F28" s="213"/>
      <c r="G28" s="214"/>
      <c r="H28" s="200" t="s">
        <v>27</v>
      </c>
      <c r="K28" s="23"/>
      <c r="L28" s="23"/>
      <c r="M28" s="23"/>
      <c r="N28" s="23"/>
      <c r="O28" s="23"/>
      <c r="P28" s="23"/>
    </row>
    <row r="29" spans="1:16" ht="12" customHeight="1" x14ac:dyDescent="0.25">
      <c r="A29" s="158" t="s">
        <v>28</v>
      </c>
      <c r="B29" s="210"/>
      <c r="C29" s="211"/>
      <c r="D29" s="211"/>
      <c r="E29" s="211"/>
      <c r="F29" s="213"/>
      <c r="G29" s="214"/>
      <c r="H29" s="200" t="s">
        <v>29</v>
      </c>
      <c r="J29" s="5"/>
      <c r="K29" s="30"/>
      <c r="L29" s="23"/>
      <c r="M29" s="23"/>
      <c r="N29" s="23"/>
      <c r="O29" s="23"/>
      <c r="P29" s="23"/>
    </row>
    <row r="30" spans="1:16" ht="12" customHeight="1" x14ac:dyDescent="0.25">
      <c r="A30" s="158" t="s">
        <v>75</v>
      </c>
      <c r="B30" s="210"/>
      <c r="C30" s="211"/>
      <c r="D30" s="211"/>
      <c r="E30" s="211"/>
      <c r="F30" s="213"/>
      <c r="G30" s="214"/>
      <c r="H30" s="200" t="s">
        <v>76</v>
      </c>
      <c r="J30" s="20"/>
      <c r="K30" s="30"/>
      <c r="L30" s="23"/>
      <c r="M30" s="23"/>
      <c r="N30" s="23"/>
      <c r="O30" s="23"/>
      <c r="P30" s="23"/>
    </row>
    <row r="31" spans="1:16" ht="15" customHeight="1" x14ac:dyDescent="0.25">
      <c r="A31" s="379" t="s">
        <v>37</v>
      </c>
      <c r="B31" s="376">
        <f t="shared" ref="B31:G31" si="3">B32+B33+B34</f>
        <v>-209</v>
      </c>
      <c r="C31" s="377">
        <f t="shared" si="3"/>
        <v>-2368</v>
      </c>
      <c r="D31" s="377">
        <f t="shared" si="3"/>
        <v>2577</v>
      </c>
      <c r="E31" s="377">
        <f t="shared" si="3"/>
        <v>-752.4</v>
      </c>
      <c r="F31" s="377">
        <f t="shared" si="3"/>
        <v>-8524.8000000000011</v>
      </c>
      <c r="G31" s="378">
        <f t="shared" si="3"/>
        <v>9277.2000000000007</v>
      </c>
      <c r="H31" s="380" t="s">
        <v>38</v>
      </c>
      <c r="J31" s="6"/>
      <c r="K31" s="30"/>
      <c r="L31" s="23"/>
      <c r="M31" s="23"/>
      <c r="N31" s="23"/>
      <c r="O31" s="23"/>
      <c r="P31" s="23"/>
    </row>
    <row r="32" spans="1:16" ht="12" customHeight="1" x14ac:dyDescent="0.25">
      <c r="A32" s="161" t="s">
        <v>41</v>
      </c>
      <c r="B32" s="210">
        <v>-209</v>
      </c>
      <c r="C32" s="211">
        <v>-2368</v>
      </c>
      <c r="D32" s="211">
        <v>2577</v>
      </c>
      <c r="E32" s="211">
        <v>-752.4</v>
      </c>
      <c r="F32" s="211">
        <v>-8524.8000000000011</v>
      </c>
      <c r="G32" s="214">
        <v>9277.2000000000007</v>
      </c>
      <c r="H32" s="202" t="s">
        <v>42</v>
      </c>
      <c r="J32" s="20"/>
      <c r="K32" s="30"/>
      <c r="L32" s="23"/>
      <c r="M32" s="23"/>
      <c r="N32" s="23"/>
      <c r="O32" s="23"/>
      <c r="P32" s="23"/>
    </row>
    <row r="33" spans="1:16" ht="12" customHeight="1" x14ac:dyDescent="0.25">
      <c r="A33" s="158" t="s">
        <v>39</v>
      </c>
      <c r="B33" s="216"/>
      <c r="C33" s="217"/>
      <c r="D33" s="217"/>
      <c r="E33" s="217"/>
      <c r="F33" s="217"/>
      <c r="G33" s="218"/>
      <c r="H33" s="200" t="s">
        <v>40</v>
      </c>
      <c r="K33" s="23"/>
      <c r="L33" s="23"/>
      <c r="M33" s="23"/>
      <c r="N33" s="23"/>
      <c r="O33" s="23"/>
      <c r="P33" s="23"/>
    </row>
    <row r="34" spans="1:16" ht="12" customHeight="1" x14ac:dyDescent="0.25">
      <c r="A34" s="161" t="s">
        <v>43</v>
      </c>
      <c r="B34" s="215"/>
      <c r="C34" s="217"/>
      <c r="D34" s="217"/>
      <c r="E34" s="217"/>
      <c r="F34" s="217"/>
      <c r="G34" s="218"/>
      <c r="H34" s="202" t="s">
        <v>44</v>
      </c>
      <c r="K34" s="23"/>
      <c r="L34" s="23"/>
      <c r="M34" s="23"/>
      <c r="N34" s="23"/>
      <c r="O34" s="23"/>
      <c r="P34" s="23"/>
    </row>
    <row r="35" spans="1:16" ht="24.95" customHeight="1" x14ac:dyDescent="0.25">
      <c r="A35" s="381" t="s">
        <v>45</v>
      </c>
      <c r="B35" s="382">
        <f t="shared" ref="B35:G35" si="4">SUM(B36:B44)</f>
        <v>0</v>
      </c>
      <c r="C35" s="383">
        <f t="shared" si="4"/>
        <v>0</v>
      </c>
      <c r="D35" s="383">
        <f t="shared" si="4"/>
        <v>571</v>
      </c>
      <c r="E35" s="383">
        <f t="shared" si="4"/>
        <v>0</v>
      </c>
      <c r="F35" s="383">
        <f t="shared" si="4"/>
        <v>0</v>
      </c>
      <c r="G35" s="384">
        <f t="shared" si="4"/>
        <v>2055.6</v>
      </c>
      <c r="H35" s="380" t="s">
        <v>46</v>
      </c>
      <c r="K35" s="23"/>
      <c r="L35" s="23"/>
      <c r="M35" s="23"/>
      <c r="N35" s="23"/>
      <c r="O35" s="23"/>
      <c r="P35" s="23"/>
    </row>
    <row r="36" spans="1:16" ht="12" customHeight="1" x14ac:dyDescent="0.25">
      <c r="A36" s="158" t="s">
        <v>47</v>
      </c>
      <c r="B36" s="210"/>
      <c r="C36" s="211"/>
      <c r="D36" s="211">
        <v>9</v>
      </c>
      <c r="E36" s="211"/>
      <c r="F36" s="213"/>
      <c r="G36" s="214">
        <v>32.4</v>
      </c>
      <c r="H36" s="200" t="s">
        <v>48</v>
      </c>
      <c r="K36" s="23"/>
      <c r="L36" s="23"/>
      <c r="M36" s="23"/>
      <c r="N36" s="23"/>
      <c r="O36" s="23"/>
      <c r="P36" s="23"/>
    </row>
    <row r="37" spans="1:16" ht="12" customHeight="1" x14ac:dyDescent="0.25">
      <c r="A37" s="158" t="s">
        <v>15</v>
      </c>
      <c r="B37" s="210"/>
      <c r="C37" s="211"/>
      <c r="D37" s="211">
        <v>480</v>
      </c>
      <c r="E37" s="211"/>
      <c r="F37" s="213"/>
      <c r="G37" s="214">
        <v>1728</v>
      </c>
      <c r="H37" s="200" t="s">
        <v>16</v>
      </c>
      <c r="K37" s="23"/>
      <c r="L37" s="23"/>
      <c r="M37" s="23"/>
      <c r="N37" s="23"/>
      <c r="O37" s="23"/>
      <c r="P37" s="23"/>
    </row>
    <row r="38" spans="1:16" ht="12" customHeight="1" x14ac:dyDescent="0.25">
      <c r="A38" s="161" t="s">
        <v>78</v>
      </c>
      <c r="B38" s="215"/>
      <c r="C38" s="211"/>
      <c r="D38" s="211"/>
      <c r="E38" s="211"/>
      <c r="F38" s="213"/>
      <c r="G38" s="214"/>
      <c r="H38" s="202" t="s">
        <v>88</v>
      </c>
      <c r="K38" s="23"/>
      <c r="L38" s="23"/>
      <c r="M38" s="23"/>
      <c r="N38" s="23"/>
      <c r="O38" s="23"/>
      <c r="P38" s="23"/>
    </row>
    <row r="39" spans="1:16" ht="12" customHeight="1" x14ac:dyDescent="0.25">
      <c r="A39" s="158" t="s">
        <v>18</v>
      </c>
      <c r="B39" s="210"/>
      <c r="C39" s="211"/>
      <c r="D39" s="211">
        <v>1</v>
      </c>
      <c r="E39" s="211"/>
      <c r="F39" s="213"/>
      <c r="G39" s="214">
        <v>3.6</v>
      </c>
      <c r="H39" s="200" t="s">
        <v>19</v>
      </c>
      <c r="K39" s="23"/>
      <c r="L39" s="23"/>
      <c r="M39" s="23"/>
      <c r="N39" s="23"/>
      <c r="O39" s="23"/>
      <c r="P39" s="23"/>
    </row>
    <row r="40" spans="1:16" ht="12" customHeight="1" x14ac:dyDescent="0.25">
      <c r="A40" s="158" t="s">
        <v>20</v>
      </c>
      <c r="B40" s="210"/>
      <c r="C40" s="211"/>
      <c r="D40" s="211">
        <v>11</v>
      </c>
      <c r="E40" s="211"/>
      <c r="F40" s="213"/>
      <c r="G40" s="214">
        <v>39.6</v>
      </c>
      <c r="H40" s="200" t="s">
        <v>21</v>
      </c>
      <c r="K40" s="23"/>
      <c r="L40" s="23"/>
      <c r="M40" s="23"/>
      <c r="N40" s="23"/>
      <c r="O40" s="23"/>
      <c r="P40" s="23"/>
    </row>
    <row r="41" spans="1:16" ht="12" customHeight="1" x14ac:dyDescent="0.25">
      <c r="A41" s="158" t="s">
        <v>35</v>
      </c>
      <c r="B41" s="210"/>
      <c r="C41" s="211"/>
      <c r="D41" s="211">
        <v>11</v>
      </c>
      <c r="E41" s="211"/>
      <c r="F41" s="213"/>
      <c r="G41" s="214">
        <v>39.6</v>
      </c>
      <c r="H41" s="200" t="s">
        <v>23</v>
      </c>
      <c r="K41" s="23"/>
      <c r="L41" s="23"/>
      <c r="M41" s="23"/>
      <c r="N41" s="23"/>
      <c r="O41" s="23"/>
      <c r="P41" s="23"/>
    </row>
    <row r="42" spans="1:16" ht="12" customHeight="1" x14ac:dyDescent="0.25">
      <c r="A42" s="158" t="s">
        <v>26</v>
      </c>
      <c r="B42" s="210"/>
      <c r="C42" s="211"/>
      <c r="D42" s="211">
        <v>59</v>
      </c>
      <c r="E42" s="211"/>
      <c r="F42" s="213"/>
      <c r="G42" s="214">
        <v>212.4</v>
      </c>
      <c r="H42" s="200" t="s">
        <v>27</v>
      </c>
      <c r="K42" s="23"/>
      <c r="L42" s="23"/>
      <c r="M42" s="23"/>
      <c r="N42" s="23"/>
      <c r="O42" s="23"/>
      <c r="P42" s="23"/>
    </row>
    <row r="43" spans="1:16" ht="12" customHeight="1" x14ac:dyDescent="0.25">
      <c r="A43" s="158" t="s">
        <v>28</v>
      </c>
      <c r="B43" s="210"/>
      <c r="C43" s="211"/>
      <c r="D43" s="211"/>
      <c r="E43" s="211"/>
      <c r="F43" s="213"/>
      <c r="G43" s="214"/>
      <c r="H43" s="200" t="s">
        <v>29</v>
      </c>
      <c r="K43" s="23"/>
      <c r="L43" s="23"/>
      <c r="M43" s="23"/>
      <c r="N43" s="23"/>
      <c r="O43" s="23"/>
      <c r="P43" s="23"/>
    </row>
    <row r="44" spans="1:16" ht="12" customHeight="1" x14ac:dyDescent="0.25">
      <c r="A44" s="158" t="s">
        <v>75</v>
      </c>
      <c r="B44" s="210"/>
      <c r="C44" s="211"/>
      <c r="D44" s="211"/>
      <c r="E44" s="211"/>
      <c r="F44" s="213"/>
      <c r="G44" s="214"/>
      <c r="H44" s="200" t="s">
        <v>76</v>
      </c>
      <c r="K44" s="23"/>
      <c r="L44" s="23"/>
      <c r="M44" s="23"/>
      <c r="N44" s="23"/>
      <c r="O44" s="23"/>
      <c r="P44" s="23"/>
    </row>
    <row r="45" spans="1:16" ht="14.25" customHeight="1" x14ac:dyDescent="0.25">
      <c r="A45" s="379" t="s">
        <v>49</v>
      </c>
      <c r="B45" s="385"/>
      <c r="C45" s="386"/>
      <c r="D45" s="386">
        <v>376</v>
      </c>
      <c r="E45" s="386"/>
      <c r="F45" s="386"/>
      <c r="G45" s="384">
        <v>1353.6000000000001</v>
      </c>
      <c r="H45" s="387" t="s">
        <v>50</v>
      </c>
      <c r="K45" s="23"/>
      <c r="L45" s="23"/>
      <c r="M45" s="23"/>
      <c r="N45" s="23"/>
      <c r="O45" s="23"/>
      <c r="P45" s="23"/>
    </row>
    <row r="46" spans="1:16" ht="24.95" customHeight="1" x14ac:dyDescent="0.25">
      <c r="A46" s="381" t="s">
        <v>51</v>
      </c>
      <c r="B46" s="382">
        <f t="shared" ref="B46:G46" si="5">B10-B11+B21+B31-B35-B45</f>
        <v>0</v>
      </c>
      <c r="C46" s="383">
        <f t="shared" si="5"/>
        <v>0</v>
      </c>
      <c r="D46" s="383">
        <f t="shared" si="5"/>
        <v>3916</v>
      </c>
      <c r="E46" s="383">
        <f t="shared" si="5"/>
        <v>0</v>
      </c>
      <c r="F46" s="383">
        <f t="shared" si="5"/>
        <v>0</v>
      </c>
      <c r="G46" s="384">
        <f t="shared" si="5"/>
        <v>14097.600000000002</v>
      </c>
      <c r="H46" s="380" t="s">
        <v>52</v>
      </c>
      <c r="K46" s="23"/>
      <c r="L46" s="23"/>
      <c r="M46" s="23"/>
      <c r="N46" s="23"/>
      <c r="O46" s="23"/>
      <c r="P46" s="23"/>
    </row>
    <row r="47" spans="1:16" ht="15" customHeight="1" x14ac:dyDescent="0.25">
      <c r="A47" s="379" t="s">
        <v>53</v>
      </c>
      <c r="B47" s="382">
        <f t="shared" ref="B47:G47" si="6">B48+B50</f>
        <v>0</v>
      </c>
      <c r="C47" s="383">
        <f t="shared" si="6"/>
        <v>0</v>
      </c>
      <c r="D47" s="383">
        <f t="shared" si="6"/>
        <v>3916</v>
      </c>
      <c r="E47" s="383">
        <f t="shared" si="6"/>
        <v>0</v>
      </c>
      <c r="F47" s="383">
        <f t="shared" si="6"/>
        <v>0</v>
      </c>
      <c r="G47" s="384">
        <f t="shared" si="6"/>
        <v>14097.6</v>
      </c>
      <c r="H47" s="387" t="s">
        <v>54</v>
      </c>
      <c r="K47" s="23"/>
      <c r="L47" s="23"/>
      <c r="M47" s="23"/>
      <c r="N47" s="23"/>
      <c r="O47" s="23"/>
      <c r="P47" s="23"/>
    </row>
    <row r="48" spans="1:16" ht="24.95" customHeight="1" x14ac:dyDescent="0.25">
      <c r="A48" s="381" t="s">
        <v>55</v>
      </c>
      <c r="B48" s="388"/>
      <c r="C48" s="377"/>
      <c r="D48" s="373"/>
      <c r="E48" s="373"/>
      <c r="F48" s="389"/>
      <c r="G48" s="390"/>
      <c r="H48" s="380" t="s">
        <v>56</v>
      </c>
      <c r="K48" s="23"/>
      <c r="L48" s="23"/>
      <c r="M48" s="23"/>
      <c r="N48" s="23"/>
      <c r="O48" s="23"/>
      <c r="P48" s="23"/>
    </row>
    <row r="49" spans="1:16" ht="12" customHeight="1" x14ac:dyDescent="0.25">
      <c r="A49" s="163" t="s">
        <v>57</v>
      </c>
      <c r="B49" s="219"/>
      <c r="C49" s="211"/>
      <c r="D49" s="391"/>
      <c r="E49" s="391"/>
      <c r="F49" s="220"/>
      <c r="G49" s="214"/>
      <c r="H49" s="205" t="s">
        <v>58</v>
      </c>
      <c r="K49" s="23"/>
      <c r="L49" s="23"/>
      <c r="M49" s="23"/>
      <c r="N49" s="23"/>
      <c r="O49" s="23"/>
      <c r="P49" s="23"/>
    </row>
    <row r="50" spans="1:16" x14ac:dyDescent="0.25">
      <c r="A50" s="381" t="s">
        <v>59</v>
      </c>
      <c r="B50" s="376">
        <f t="shared" ref="B50:G50" si="7">SUM(B51:B56)</f>
        <v>0</v>
      </c>
      <c r="C50" s="377">
        <f t="shared" si="7"/>
        <v>0</v>
      </c>
      <c r="D50" s="377">
        <f t="shared" si="7"/>
        <v>3916</v>
      </c>
      <c r="E50" s="377">
        <f t="shared" si="7"/>
        <v>0</v>
      </c>
      <c r="F50" s="377">
        <f t="shared" si="7"/>
        <v>0</v>
      </c>
      <c r="G50" s="378">
        <f t="shared" si="7"/>
        <v>14097.6</v>
      </c>
      <c r="H50" s="380" t="s">
        <v>60</v>
      </c>
      <c r="K50" s="23"/>
      <c r="L50" s="23"/>
      <c r="M50" s="23"/>
      <c r="N50" s="23"/>
      <c r="O50" s="23"/>
      <c r="P50" s="23"/>
    </row>
    <row r="51" spans="1:16" ht="12" customHeight="1" x14ac:dyDescent="0.25">
      <c r="A51" s="158" t="s">
        <v>61</v>
      </c>
      <c r="B51" s="210"/>
      <c r="C51" s="211"/>
      <c r="D51" s="211">
        <v>974</v>
      </c>
      <c r="E51" s="211"/>
      <c r="F51" s="211"/>
      <c r="G51" s="212">
        <v>3506.4</v>
      </c>
      <c r="H51" s="200" t="s">
        <v>62</v>
      </c>
      <c r="K51" s="23"/>
      <c r="L51" s="23"/>
      <c r="M51" s="23"/>
      <c r="N51" s="23"/>
      <c r="O51" s="23"/>
      <c r="P51" s="23"/>
    </row>
    <row r="52" spans="1:16" ht="12" customHeight="1" x14ac:dyDescent="0.25">
      <c r="A52" s="158" t="s">
        <v>63</v>
      </c>
      <c r="B52" s="210"/>
      <c r="C52" s="211"/>
      <c r="D52" s="211">
        <v>35</v>
      </c>
      <c r="E52" s="211"/>
      <c r="F52" s="211"/>
      <c r="G52" s="214">
        <v>126</v>
      </c>
      <c r="H52" s="200" t="s">
        <v>64</v>
      </c>
      <c r="K52" s="23"/>
      <c r="L52" s="23"/>
      <c r="M52" s="23"/>
      <c r="N52" s="23"/>
      <c r="O52" s="23"/>
      <c r="P52" s="23"/>
    </row>
    <row r="53" spans="1:16" ht="12" customHeight="1" x14ac:dyDescent="0.25">
      <c r="A53" s="158" t="s">
        <v>65</v>
      </c>
      <c r="B53" s="210"/>
      <c r="C53" s="211"/>
      <c r="D53" s="211">
        <v>22</v>
      </c>
      <c r="E53" s="211"/>
      <c r="F53" s="211"/>
      <c r="G53" s="214">
        <v>79.2</v>
      </c>
      <c r="H53" s="200" t="s">
        <v>66</v>
      </c>
      <c r="K53" s="23"/>
      <c r="L53" s="23"/>
      <c r="M53" s="23"/>
      <c r="N53" s="23"/>
      <c r="O53" s="23"/>
      <c r="P53" s="23"/>
    </row>
    <row r="54" spans="1:16" ht="12" customHeight="1" x14ac:dyDescent="0.25">
      <c r="A54" s="158" t="s">
        <v>67</v>
      </c>
      <c r="B54" s="210"/>
      <c r="C54" s="211"/>
      <c r="D54" s="211">
        <v>1892</v>
      </c>
      <c r="E54" s="211"/>
      <c r="F54" s="211"/>
      <c r="G54" s="214">
        <v>6811.2</v>
      </c>
      <c r="H54" s="200" t="s">
        <v>68</v>
      </c>
      <c r="K54" s="23"/>
      <c r="L54" s="23"/>
      <c r="M54" s="23"/>
      <c r="N54" s="23"/>
      <c r="O54" s="23"/>
      <c r="P54" s="23"/>
    </row>
    <row r="55" spans="1:16" ht="12" customHeight="1" x14ac:dyDescent="0.25">
      <c r="A55" s="158" t="s">
        <v>69</v>
      </c>
      <c r="B55" s="210"/>
      <c r="C55" s="211"/>
      <c r="D55" s="211">
        <v>37</v>
      </c>
      <c r="E55" s="211"/>
      <c r="F55" s="211"/>
      <c r="G55" s="214">
        <v>133.20000000000002</v>
      </c>
      <c r="H55" s="200" t="s">
        <v>70</v>
      </c>
      <c r="K55" s="23"/>
      <c r="L55" s="23"/>
      <c r="M55" s="23"/>
      <c r="N55" s="23"/>
      <c r="O55" s="23"/>
      <c r="P55" s="23"/>
    </row>
    <row r="56" spans="1:16" ht="12" customHeight="1" x14ac:dyDescent="0.25">
      <c r="A56" s="158" t="s">
        <v>30</v>
      </c>
      <c r="B56" s="210"/>
      <c r="C56" s="211"/>
      <c r="D56" s="211">
        <v>956</v>
      </c>
      <c r="E56" s="211"/>
      <c r="F56" s="211"/>
      <c r="G56" s="214">
        <v>3441.6</v>
      </c>
      <c r="H56" s="200" t="s">
        <v>31</v>
      </c>
      <c r="K56" s="23"/>
      <c r="L56" s="23"/>
      <c r="M56" s="23"/>
      <c r="N56" s="23"/>
      <c r="O56" s="23"/>
      <c r="P56" s="23"/>
    </row>
    <row r="57" spans="1:16" x14ac:dyDescent="0.25">
      <c r="A57" s="379" t="s">
        <v>71</v>
      </c>
      <c r="B57" s="377">
        <f t="shared" ref="B57:G57" si="8">B46-B47</f>
        <v>0</v>
      </c>
      <c r="C57" s="377">
        <f t="shared" si="8"/>
        <v>0</v>
      </c>
      <c r="D57" s="377">
        <f t="shared" si="8"/>
        <v>0</v>
      </c>
      <c r="E57" s="377">
        <f t="shared" si="8"/>
        <v>0</v>
      </c>
      <c r="F57" s="377">
        <f t="shared" si="8"/>
        <v>0</v>
      </c>
      <c r="G57" s="378">
        <f t="shared" si="8"/>
        <v>0</v>
      </c>
      <c r="H57" s="387" t="s">
        <v>72</v>
      </c>
    </row>
  </sheetData>
  <mergeCells count="4">
    <mergeCell ref="B4:D4"/>
    <mergeCell ref="E4:G4"/>
    <mergeCell ref="A2:H2"/>
    <mergeCell ref="A1:H1"/>
  </mergeCells>
  <pageMargins left="0.23622047244094491" right="0.23622047244094491" top="0.51181102362204722" bottom="0.19685039370078741" header="0.27559055118110237" footer="0.31496062992125984"/>
  <pageSetup paperSize="9" scale="97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57"/>
  <sheetViews>
    <sheetView zoomScale="120" zoomScaleNormal="120" workbookViewId="0">
      <selection activeCell="A67" sqref="A67"/>
    </sheetView>
  </sheetViews>
  <sheetFormatPr defaultRowHeight="15" x14ac:dyDescent="0.25"/>
  <cols>
    <col min="1" max="1" width="32.7109375" customWidth="1"/>
    <col min="2" max="2" width="28.5703125" customWidth="1"/>
    <col min="3" max="3" width="32.7109375" customWidth="1"/>
  </cols>
  <sheetData>
    <row r="1" spans="1:3" ht="12.95" customHeight="1" x14ac:dyDescent="0.25">
      <c r="A1" s="445" t="s">
        <v>273</v>
      </c>
      <c r="B1" s="445"/>
      <c r="C1" s="445"/>
    </row>
    <row r="2" spans="1:3" ht="12.95" customHeight="1" x14ac:dyDescent="0.25">
      <c r="A2" s="445" t="s">
        <v>274</v>
      </c>
      <c r="B2" s="445"/>
      <c r="C2" s="445"/>
    </row>
    <row r="3" spans="1:3" ht="12.95" customHeight="1" x14ac:dyDescent="0.25">
      <c r="A3" s="34" t="s">
        <v>267</v>
      </c>
      <c r="B3" s="34"/>
      <c r="C3" s="36" t="s">
        <v>0</v>
      </c>
    </row>
    <row r="4" spans="1:3" ht="28.5" customHeight="1" x14ac:dyDescent="0.25">
      <c r="A4" s="392"/>
      <c r="B4" s="176" t="s">
        <v>89</v>
      </c>
      <c r="C4" s="393"/>
    </row>
    <row r="5" spans="1:3" ht="12" customHeight="1" x14ac:dyDescent="0.25">
      <c r="A5" s="156" t="s">
        <v>1</v>
      </c>
      <c r="B5" s="264"/>
      <c r="C5" s="200" t="s">
        <v>2</v>
      </c>
    </row>
    <row r="6" spans="1:3" ht="12" customHeight="1" x14ac:dyDescent="0.25">
      <c r="A6" s="156" t="s">
        <v>3</v>
      </c>
      <c r="B6" s="265"/>
      <c r="C6" s="199" t="s">
        <v>4</v>
      </c>
    </row>
    <row r="7" spans="1:3" ht="12" customHeight="1" x14ac:dyDescent="0.25">
      <c r="A7" s="156" t="s">
        <v>5</v>
      </c>
      <c r="B7" s="266"/>
      <c r="C7" s="199" t="s">
        <v>6</v>
      </c>
    </row>
    <row r="8" spans="1:3" ht="12" customHeight="1" x14ac:dyDescent="0.25">
      <c r="A8" s="156" t="s">
        <v>7</v>
      </c>
      <c r="B8" s="265"/>
      <c r="C8" s="200" t="s">
        <v>8</v>
      </c>
    </row>
    <row r="9" spans="1:3" ht="12" customHeight="1" x14ac:dyDescent="0.25">
      <c r="A9" s="156" t="s">
        <v>9</v>
      </c>
      <c r="B9" s="265"/>
      <c r="C9" s="200" t="s">
        <v>10</v>
      </c>
    </row>
    <row r="10" spans="1:3" ht="20.100000000000001" customHeight="1" x14ac:dyDescent="0.25">
      <c r="A10" s="157" t="s">
        <v>11</v>
      </c>
      <c r="B10" s="267">
        <f>B5+B6-B7+B8-B9</f>
        <v>0</v>
      </c>
      <c r="C10" s="201" t="s">
        <v>12</v>
      </c>
    </row>
    <row r="11" spans="1:3" ht="20.100000000000001" customHeight="1" x14ac:dyDescent="0.25">
      <c r="A11" s="157" t="s">
        <v>13</v>
      </c>
      <c r="B11" s="267">
        <f>SUM(B12:B20)</f>
        <v>0</v>
      </c>
      <c r="C11" s="201" t="s">
        <v>14</v>
      </c>
    </row>
    <row r="12" spans="1:3" ht="12" customHeight="1" x14ac:dyDescent="0.25">
      <c r="A12" s="158" t="s">
        <v>15</v>
      </c>
      <c r="B12" s="268"/>
      <c r="C12" s="200" t="s">
        <v>16</v>
      </c>
    </row>
    <row r="13" spans="1:3" ht="12" customHeight="1" x14ac:dyDescent="0.25">
      <c r="A13" s="161" t="s">
        <v>78</v>
      </c>
      <c r="B13" s="269"/>
      <c r="C13" s="202" t="s">
        <v>88</v>
      </c>
    </row>
    <row r="14" spans="1:3" ht="12" customHeight="1" x14ac:dyDescent="0.25">
      <c r="A14" s="158" t="s">
        <v>18</v>
      </c>
      <c r="B14" s="268"/>
      <c r="C14" s="200" t="s">
        <v>19</v>
      </c>
    </row>
    <row r="15" spans="1:3" ht="12" customHeight="1" x14ac:dyDescent="0.25">
      <c r="A15" s="158" t="s">
        <v>20</v>
      </c>
      <c r="B15" s="268"/>
      <c r="C15" s="200" t="s">
        <v>21</v>
      </c>
    </row>
    <row r="16" spans="1:3" ht="12" customHeight="1" x14ac:dyDescent="0.25">
      <c r="A16" s="158" t="s">
        <v>22</v>
      </c>
      <c r="B16" s="269"/>
      <c r="C16" s="200" t="s">
        <v>23</v>
      </c>
    </row>
    <row r="17" spans="1:3" ht="12" customHeight="1" x14ac:dyDescent="0.25">
      <c r="A17" s="158" t="s">
        <v>24</v>
      </c>
      <c r="B17" s="269"/>
      <c r="C17" s="200" t="s">
        <v>25</v>
      </c>
    </row>
    <row r="18" spans="1:3" ht="12" customHeight="1" x14ac:dyDescent="0.25">
      <c r="A18" s="158" t="s">
        <v>26</v>
      </c>
      <c r="B18" s="269"/>
      <c r="C18" s="200" t="s">
        <v>27</v>
      </c>
    </row>
    <row r="19" spans="1:3" ht="12" customHeight="1" x14ac:dyDescent="0.25">
      <c r="A19" s="158" t="s">
        <v>28</v>
      </c>
      <c r="B19" s="269"/>
      <c r="C19" s="200" t="s">
        <v>29</v>
      </c>
    </row>
    <row r="20" spans="1:3" ht="12" customHeight="1" x14ac:dyDescent="0.25">
      <c r="A20" s="158" t="s">
        <v>75</v>
      </c>
      <c r="B20" s="269"/>
      <c r="C20" s="200" t="s">
        <v>76</v>
      </c>
    </row>
    <row r="21" spans="1:3" ht="20.100000000000001" customHeight="1" x14ac:dyDescent="0.25">
      <c r="A21" s="157" t="s">
        <v>32</v>
      </c>
      <c r="B21" s="270">
        <f>SUM(B22:B30)</f>
        <v>1369</v>
      </c>
      <c r="C21" s="201" t="s">
        <v>33</v>
      </c>
    </row>
    <row r="22" spans="1:3" ht="12" customHeight="1" x14ac:dyDescent="0.25">
      <c r="A22" s="158" t="s">
        <v>15</v>
      </c>
      <c r="B22" s="269">
        <v>71</v>
      </c>
      <c r="C22" s="200" t="s">
        <v>16</v>
      </c>
    </row>
    <row r="23" spans="1:3" ht="12" customHeight="1" x14ac:dyDescent="0.25">
      <c r="A23" s="161" t="s">
        <v>78</v>
      </c>
      <c r="B23" s="269"/>
      <c r="C23" s="202" t="s">
        <v>88</v>
      </c>
    </row>
    <row r="24" spans="1:3" ht="12" customHeight="1" x14ac:dyDescent="0.25">
      <c r="A24" s="158" t="s">
        <v>18</v>
      </c>
      <c r="B24" s="269"/>
      <c r="C24" s="200" t="s">
        <v>19</v>
      </c>
    </row>
    <row r="25" spans="1:3" ht="12" customHeight="1" x14ac:dyDescent="0.25">
      <c r="A25" s="158" t="s">
        <v>20</v>
      </c>
      <c r="B25" s="269">
        <v>1298</v>
      </c>
      <c r="C25" s="200" t="s">
        <v>21</v>
      </c>
    </row>
    <row r="26" spans="1:3" ht="12" customHeight="1" x14ac:dyDescent="0.25">
      <c r="A26" s="158" t="s">
        <v>35</v>
      </c>
      <c r="B26" s="269"/>
      <c r="C26" s="200" t="s">
        <v>23</v>
      </c>
    </row>
    <row r="27" spans="1:3" ht="12" customHeight="1" x14ac:dyDescent="0.25">
      <c r="A27" s="158" t="s">
        <v>24</v>
      </c>
      <c r="B27" s="269"/>
      <c r="C27" s="200" t="s">
        <v>25</v>
      </c>
    </row>
    <row r="28" spans="1:3" ht="12" customHeight="1" x14ac:dyDescent="0.25">
      <c r="A28" s="158" t="s">
        <v>36</v>
      </c>
      <c r="B28" s="269"/>
      <c r="C28" s="200" t="s">
        <v>27</v>
      </c>
    </row>
    <row r="29" spans="1:3" ht="12" customHeight="1" x14ac:dyDescent="0.25">
      <c r="A29" s="158" t="s">
        <v>28</v>
      </c>
      <c r="B29" s="269"/>
      <c r="C29" s="200" t="s">
        <v>29</v>
      </c>
    </row>
    <row r="30" spans="1:3" ht="12" customHeight="1" x14ac:dyDescent="0.25">
      <c r="A30" s="158" t="s">
        <v>75</v>
      </c>
      <c r="B30" s="269"/>
      <c r="C30" s="200" t="s">
        <v>76</v>
      </c>
    </row>
    <row r="31" spans="1:3" ht="18" customHeight="1" x14ac:dyDescent="0.25">
      <c r="A31" s="160" t="s">
        <v>37</v>
      </c>
      <c r="B31" s="270">
        <f>B32+B33+B34</f>
        <v>0</v>
      </c>
      <c r="C31" s="203" t="s">
        <v>38</v>
      </c>
    </row>
    <row r="32" spans="1:3" ht="12" customHeight="1" x14ac:dyDescent="0.25">
      <c r="A32" s="161" t="s">
        <v>41</v>
      </c>
      <c r="B32" s="269"/>
      <c r="C32" s="202" t="s">
        <v>42</v>
      </c>
    </row>
    <row r="33" spans="1:3" ht="12" customHeight="1" x14ac:dyDescent="0.25">
      <c r="A33" s="158" t="s">
        <v>39</v>
      </c>
      <c r="B33" s="269"/>
      <c r="C33" s="200" t="s">
        <v>40</v>
      </c>
    </row>
    <row r="34" spans="1:3" ht="12" customHeight="1" x14ac:dyDescent="0.25">
      <c r="A34" s="161" t="s">
        <v>43</v>
      </c>
      <c r="B34" s="269"/>
      <c r="C34" s="202" t="s">
        <v>44</v>
      </c>
    </row>
    <row r="35" spans="1:3" ht="20.100000000000001" customHeight="1" x14ac:dyDescent="0.25">
      <c r="A35" s="162" t="s">
        <v>45</v>
      </c>
      <c r="B35" s="271">
        <f>SUM(B36:B44)</f>
        <v>3</v>
      </c>
      <c r="C35" s="203" t="s">
        <v>46</v>
      </c>
    </row>
    <row r="36" spans="1:3" ht="12" customHeight="1" x14ac:dyDescent="0.25">
      <c r="A36" s="158" t="s">
        <v>47</v>
      </c>
      <c r="B36" s="269"/>
      <c r="C36" s="200" t="s">
        <v>48</v>
      </c>
    </row>
    <row r="37" spans="1:3" ht="12" customHeight="1" x14ac:dyDescent="0.25">
      <c r="A37" s="158" t="s">
        <v>15</v>
      </c>
      <c r="B37" s="269"/>
      <c r="C37" s="200" t="s">
        <v>16</v>
      </c>
    </row>
    <row r="38" spans="1:3" ht="12" customHeight="1" x14ac:dyDescent="0.25">
      <c r="A38" s="161" t="s">
        <v>78</v>
      </c>
      <c r="B38" s="269"/>
      <c r="C38" s="202" t="s">
        <v>88</v>
      </c>
    </row>
    <row r="39" spans="1:3" ht="12" customHeight="1" x14ac:dyDescent="0.25">
      <c r="A39" s="158" t="s">
        <v>18</v>
      </c>
      <c r="B39" s="269"/>
      <c r="C39" s="200" t="s">
        <v>19</v>
      </c>
    </row>
    <row r="40" spans="1:3" ht="12" customHeight="1" x14ac:dyDescent="0.25">
      <c r="A40" s="158" t="s">
        <v>20</v>
      </c>
      <c r="B40" s="269">
        <v>3</v>
      </c>
      <c r="C40" s="200" t="s">
        <v>21</v>
      </c>
    </row>
    <row r="41" spans="1:3" ht="12" customHeight="1" x14ac:dyDescent="0.25">
      <c r="A41" s="158" t="s">
        <v>35</v>
      </c>
      <c r="B41" s="269"/>
      <c r="C41" s="200" t="s">
        <v>23</v>
      </c>
    </row>
    <row r="42" spans="1:3" ht="12" customHeight="1" x14ac:dyDescent="0.25">
      <c r="A42" s="158" t="s">
        <v>26</v>
      </c>
      <c r="B42" s="269"/>
      <c r="C42" s="200" t="s">
        <v>27</v>
      </c>
    </row>
    <row r="43" spans="1:3" ht="12" customHeight="1" x14ac:dyDescent="0.25">
      <c r="A43" s="158" t="s">
        <v>28</v>
      </c>
      <c r="B43" s="269"/>
      <c r="C43" s="200" t="s">
        <v>29</v>
      </c>
    </row>
    <row r="44" spans="1:3" ht="12" customHeight="1" x14ac:dyDescent="0.25">
      <c r="A44" s="158" t="s">
        <v>75</v>
      </c>
      <c r="B44" s="269"/>
      <c r="C44" s="200" t="s">
        <v>76</v>
      </c>
    </row>
    <row r="45" spans="1:3" ht="18" customHeight="1" x14ac:dyDescent="0.25">
      <c r="A45" s="160" t="s">
        <v>49</v>
      </c>
      <c r="B45" s="270">
        <v>110</v>
      </c>
      <c r="C45" s="204" t="s">
        <v>50</v>
      </c>
    </row>
    <row r="46" spans="1:3" ht="20.100000000000001" customHeight="1" x14ac:dyDescent="0.25">
      <c r="A46" s="162" t="s">
        <v>51</v>
      </c>
      <c r="B46" s="271">
        <f>B10-B11+B21+B31-B35-B45</f>
        <v>1256</v>
      </c>
      <c r="C46" s="203" t="s">
        <v>52</v>
      </c>
    </row>
    <row r="47" spans="1:3" ht="20.100000000000001" customHeight="1" x14ac:dyDescent="0.25">
      <c r="A47" s="160" t="s">
        <v>53</v>
      </c>
      <c r="B47" s="270">
        <f>B48+B50</f>
        <v>1256</v>
      </c>
      <c r="C47" s="204" t="s">
        <v>54</v>
      </c>
    </row>
    <row r="48" spans="1:3" ht="20.100000000000001" customHeight="1" x14ac:dyDescent="0.25">
      <c r="A48" s="162" t="s">
        <v>55</v>
      </c>
      <c r="B48" s="267"/>
      <c r="C48" s="203" t="s">
        <v>56</v>
      </c>
    </row>
    <row r="49" spans="1:3" ht="12" customHeight="1" x14ac:dyDescent="0.25">
      <c r="A49" s="163" t="s">
        <v>57</v>
      </c>
      <c r="B49" s="272"/>
      <c r="C49" s="205" t="s">
        <v>58</v>
      </c>
    </row>
    <row r="50" spans="1:3" ht="20.100000000000001" customHeight="1" x14ac:dyDescent="0.25">
      <c r="A50" s="162" t="s">
        <v>59</v>
      </c>
      <c r="B50" s="267">
        <f>SUM(B51:B56)</f>
        <v>1256</v>
      </c>
      <c r="C50" s="203" t="s">
        <v>60</v>
      </c>
    </row>
    <row r="51" spans="1:3" ht="12" customHeight="1" x14ac:dyDescent="0.25">
      <c r="A51" s="158" t="s">
        <v>61</v>
      </c>
      <c r="B51" s="269">
        <v>3</v>
      </c>
      <c r="C51" s="200" t="s">
        <v>62</v>
      </c>
    </row>
    <row r="52" spans="1:3" ht="12" customHeight="1" x14ac:dyDescent="0.25">
      <c r="A52" s="158" t="s">
        <v>63</v>
      </c>
      <c r="B52" s="269"/>
      <c r="C52" s="200" t="s">
        <v>64</v>
      </c>
    </row>
    <row r="53" spans="1:3" ht="12" customHeight="1" x14ac:dyDescent="0.25">
      <c r="A53" s="158" t="s">
        <v>65</v>
      </c>
      <c r="B53" s="269"/>
      <c r="C53" s="200" t="s">
        <v>66</v>
      </c>
    </row>
    <row r="54" spans="1:3" ht="12" customHeight="1" x14ac:dyDescent="0.25">
      <c r="A54" s="158" t="s">
        <v>67</v>
      </c>
      <c r="B54" s="269">
        <v>991</v>
      </c>
      <c r="C54" s="200" t="s">
        <v>68</v>
      </c>
    </row>
    <row r="55" spans="1:3" ht="12" customHeight="1" x14ac:dyDescent="0.25">
      <c r="A55" s="158" t="s">
        <v>69</v>
      </c>
      <c r="B55" s="269"/>
      <c r="C55" s="200" t="s">
        <v>70</v>
      </c>
    </row>
    <row r="56" spans="1:3" ht="12" customHeight="1" x14ac:dyDescent="0.25">
      <c r="A56" s="158" t="s">
        <v>30</v>
      </c>
      <c r="B56" s="269">
        <v>262</v>
      </c>
      <c r="C56" s="200" t="s">
        <v>31</v>
      </c>
    </row>
    <row r="57" spans="1:3" x14ac:dyDescent="0.25">
      <c r="A57" s="160" t="s">
        <v>71</v>
      </c>
      <c r="B57" s="273">
        <f>B46-B47</f>
        <v>0</v>
      </c>
      <c r="C57" s="204" t="s">
        <v>72</v>
      </c>
    </row>
  </sheetData>
  <mergeCells count="2">
    <mergeCell ref="A2:C2"/>
    <mergeCell ref="A1:C1"/>
  </mergeCells>
  <pageMargins left="0.44" right="0.41" top="0.46" bottom="0.4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57"/>
  <sheetViews>
    <sheetView zoomScale="120" zoomScaleNormal="120" workbookViewId="0">
      <selection activeCell="A17" sqref="A17"/>
    </sheetView>
  </sheetViews>
  <sheetFormatPr defaultRowHeight="15" x14ac:dyDescent="0.25"/>
  <cols>
    <col min="1" max="1" width="32.7109375" customWidth="1"/>
    <col min="2" max="3" width="15.7109375" customWidth="1"/>
    <col min="4" max="4" width="31.7109375" customWidth="1"/>
  </cols>
  <sheetData>
    <row r="1" spans="1:4" ht="12.95" customHeight="1" x14ac:dyDescent="0.25">
      <c r="A1" s="34" t="s">
        <v>275</v>
      </c>
      <c r="B1" s="35"/>
      <c r="C1" s="35"/>
      <c r="D1" s="35"/>
    </row>
    <row r="2" spans="1:4" ht="12.95" customHeight="1" x14ac:dyDescent="0.25">
      <c r="A2" s="38" t="s">
        <v>276</v>
      </c>
      <c r="B2" s="35"/>
      <c r="C2" s="35"/>
      <c r="D2" s="35"/>
    </row>
    <row r="3" spans="1:4" ht="30.75" customHeight="1" x14ac:dyDescent="0.25">
      <c r="A3" s="394"/>
      <c r="B3" s="395" t="s">
        <v>90</v>
      </c>
      <c r="C3" s="395" t="s">
        <v>91</v>
      </c>
      <c r="D3" s="396"/>
    </row>
    <row r="4" spans="1:4" ht="12" customHeight="1" x14ac:dyDescent="0.25">
      <c r="A4" s="397"/>
      <c r="B4" s="398" t="s">
        <v>260</v>
      </c>
      <c r="C4" s="398" t="s">
        <v>0</v>
      </c>
      <c r="D4" s="399"/>
    </row>
    <row r="5" spans="1:4" ht="12" customHeight="1" x14ac:dyDescent="0.25">
      <c r="A5" s="105" t="s">
        <v>1</v>
      </c>
      <c r="B5" s="279"/>
      <c r="C5" s="280"/>
      <c r="D5" s="125" t="s">
        <v>2</v>
      </c>
    </row>
    <row r="6" spans="1:4" ht="12" customHeight="1" x14ac:dyDescent="0.25">
      <c r="A6" s="105" t="s">
        <v>3</v>
      </c>
      <c r="B6" s="281">
        <v>50593</v>
      </c>
      <c r="C6" s="280">
        <v>1724.0070680000001</v>
      </c>
      <c r="D6" s="180" t="s">
        <v>4</v>
      </c>
    </row>
    <row r="7" spans="1:4" ht="12" customHeight="1" x14ac:dyDescent="0.25">
      <c r="A7" s="105" t="s">
        <v>5</v>
      </c>
      <c r="B7" s="281">
        <v>12725</v>
      </c>
      <c r="C7" s="280">
        <v>433.61710000000005</v>
      </c>
      <c r="D7" s="180" t="s">
        <v>6</v>
      </c>
    </row>
    <row r="8" spans="1:4" ht="12" customHeight="1" x14ac:dyDescent="0.25">
      <c r="A8" s="105" t="s">
        <v>7</v>
      </c>
      <c r="B8" s="281">
        <v>-20</v>
      </c>
      <c r="C8" s="280">
        <v>-0.68152000000000001</v>
      </c>
      <c r="D8" s="125" t="s">
        <v>8</v>
      </c>
    </row>
    <row r="9" spans="1:4" ht="12" customHeight="1" x14ac:dyDescent="0.25">
      <c r="A9" s="105" t="s">
        <v>9</v>
      </c>
      <c r="B9" s="281"/>
      <c r="C9" s="280"/>
      <c r="D9" s="125" t="s">
        <v>10</v>
      </c>
    </row>
    <row r="10" spans="1:4" ht="20.100000000000001" customHeight="1" x14ac:dyDescent="0.25">
      <c r="A10" s="151" t="s">
        <v>11</v>
      </c>
      <c r="B10" s="282">
        <f>B5+B6-B7+B8-B9</f>
        <v>37848</v>
      </c>
      <c r="C10" s="283">
        <f>C5+C6-C7+C8-C9</f>
        <v>1289.7084479999999</v>
      </c>
      <c r="D10" s="128" t="s">
        <v>12</v>
      </c>
    </row>
    <row r="11" spans="1:4" ht="20.100000000000001" customHeight="1" x14ac:dyDescent="0.25">
      <c r="A11" s="151" t="s">
        <v>13</v>
      </c>
      <c r="B11" s="282">
        <f>SUM(B12:B20)</f>
        <v>2367</v>
      </c>
      <c r="C11" s="283">
        <f>SUM(C12:C20)</f>
        <v>80.657892000000004</v>
      </c>
      <c r="D11" s="128" t="s">
        <v>14</v>
      </c>
    </row>
    <row r="12" spans="1:4" ht="12" customHeight="1" x14ac:dyDescent="0.25">
      <c r="A12" s="110" t="s">
        <v>15</v>
      </c>
      <c r="B12" s="281"/>
      <c r="C12" s="280"/>
      <c r="D12" s="6" t="s">
        <v>16</v>
      </c>
    </row>
    <row r="13" spans="1:4" ht="12" customHeight="1" x14ac:dyDescent="0.25">
      <c r="A13" s="112" t="s">
        <v>78</v>
      </c>
      <c r="B13" s="281"/>
      <c r="C13" s="280"/>
      <c r="D13" s="113" t="s">
        <v>88</v>
      </c>
    </row>
    <row r="14" spans="1:4" ht="12" customHeight="1" x14ac:dyDescent="0.25">
      <c r="A14" s="110" t="s">
        <v>18</v>
      </c>
      <c r="B14" s="281"/>
      <c r="C14" s="280"/>
      <c r="D14" s="6" t="s">
        <v>19</v>
      </c>
    </row>
    <row r="15" spans="1:4" ht="12" customHeight="1" x14ac:dyDescent="0.25">
      <c r="A15" s="110" t="s">
        <v>20</v>
      </c>
      <c r="B15" s="281">
        <v>2367</v>
      </c>
      <c r="C15" s="280">
        <v>80.657892000000004</v>
      </c>
      <c r="D15" s="6" t="s">
        <v>21</v>
      </c>
    </row>
    <row r="16" spans="1:4" ht="12" customHeight="1" x14ac:dyDescent="0.25">
      <c r="A16" s="110" t="s">
        <v>22</v>
      </c>
      <c r="B16" s="281"/>
      <c r="C16" s="280"/>
      <c r="D16" s="6" t="s">
        <v>23</v>
      </c>
    </row>
    <row r="17" spans="1:4" ht="12" customHeight="1" x14ac:dyDescent="0.25">
      <c r="A17" s="110" t="s">
        <v>24</v>
      </c>
      <c r="B17" s="281"/>
      <c r="C17" s="280"/>
      <c r="D17" s="6" t="s">
        <v>25</v>
      </c>
    </row>
    <row r="18" spans="1:4" ht="12" customHeight="1" x14ac:dyDescent="0.25">
      <c r="A18" s="110" t="s">
        <v>26</v>
      </c>
      <c r="B18" s="281"/>
      <c r="C18" s="280"/>
      <c r="D18" s="6" t="s">
        <v>27</v>
      </c>
    </row>
    <row r="19" spans="1:4" ht="12" customHeight="1" x14ac:dyDescent="0.25">
      <c r="A19" s="110" t="s">
        <v>28</v>
      </c>
      <c r="B19" s="281"/>
      <c r="C19" s="280"/>
      <c r="D19" s="6" t="s">
        <v>29</v>
      </c>
    </row>
    <row r="20" spans="1:4" ht="12" customHeight="1" x14ac:dyDescent="0.25">
      <c r="A20" s="110" t="s">
        <v>73</v>
      </c>
      <c r="B20" s="281"/>
      <c r="C20" s="280"/>
      <c r="D20" s="6" t="s">
        <v>76</v>
      </c>
    </row>
    <row r="21" spans="1:4" ht="20.100000000000001" customHeight="1" x14ac:dyDescent="0.25">
      <c r="A21" s="151" t="s">
        <v>32</v>
      </c>
      <c r="B21" s="284">
        <f>SUM(B22:B30)</f>
        <v>0</v>
      </c>
      <c r="C21" s="285">
        <f>SUM(C22:C30)</f>
        <v>0</v>
      </c>
      <c r="D21" s="128" t="s">
        <v>33</v>
      </c>
    </row>
    <row r="22" spans="1:4" ht="12" customHeight="1" x14ac:dyDescent="0.25">
      <c r="A22" s="110" t="s">
        <v>15</v>
      </c>
      <c r="B22" s="281"/>
      <c r="C22" s="280"/>
      <c r="D22" s="6" t="s">
        <v>16</v>
      </c>
    </row>
    <row r="23" spans="1:4" ht="12" customHeight="1" x14ac:dyDescent="0.25">
      <c r="A23" s="112" t="s">
        <v>78</v>
      </c>
      <c r="B23" s="281"/>
      <c r="C23" s="280"/>
      <c r="D23" s="113" t="s">
        <v>88</v>
      </c>
    </row>
    <row r="24" spans="1:4" ht="12" customHeight="1" x14ac:dyDescent="0.25">
      <c r="A24" s="110" t="s">
        <v>18</v>
      </c>
      <c r="B24" s="281"/>
      <c r="C24" s="280"/>
      <c r="D24" s="6" t="s">
        <v>19</v>
      </c>
    </row>
    <row r="25" spans="1:4" ht="12" customHeight="1" x14ac:dyDescent="0.25">
      <c r="A25" s="110" t="s">
        <v>20</v>
      </c>
      <c r="B25" s="281"/>
      <c r="C25" s="280"/>
      <c r="D25" s="6" t="s">
        <v>21</v>
      </c>
    </row>
    <row r="26" spans="1:4" ht="12" customHeight="1" x14ac:dyDescent="0.25">
      <c r="A26" s="110" t="s">
        <v>35</v>
      </c>
      <c r="B26" s="281"/>
      <c r="C26" s="280"/>
      <c r="D26" s="6" t="s">
        <v>23</v>
      </c>
    </row>
    <row r="27" spans="1:4" ht="12" customHeight="1" x14ac:dyDescent="0.25">
      <c r="A27" s="110" t="s">
        <v>24</v>
      </c>
      <c r="B27" s="281"/>
      <c r="C27" s="280"/>
      <c r="D27" s="6" t="s">
        <v>25</v>
      </c>
    </row>
    <row r="28" spans="1:4" ht="12" customHeight="1" x14ac:dyDescent="0.25">
      <c r="A28" s="110" t="s">
        <v>36</v>
      </c>
      <c r="B28" s="281"/>
      <c r="C28" s="280"/>
      <c r="D28" s="6" t="s">
        <v>27</v>
      </c>
    </row>
    <row r="29" spans="1:4" ht="12" customHeight="1" x14ac:dyDescent="0.25">
      <c r="A29" s="110" t="s">
        <v>28</v>
      </c>
      <c r="B29" s="281"/>
      <c r="C29" s="280"/>
      <c r="D29" s="6" t="s">
        <v>29</v>
      </c>
    </row>
    <row r="30" spans="1:4" ht="12" customHeight="1" x14ac:dyDescent="0.25">
      <c r="A30" s="110" t="s">
        <v>73</v>
      </c>
      <c r="B30" s="281"/>
      <c r="C30" s="280"/>
      <c r="D30" s="6" t="s">
        <v>76</v>
      </c>
    </row>
    <row r="31" spans="1:4" ht="18" customHeight="1" x14ac:dyDescent="0.25">
      <c r="A31" s="274" t="s">
        <v>37</v>
      </c>
      <c r="B31" s="282">
        <f>B32+B33+B34</f>
        <v>0</v>
      </c>
      <c r="C31" s="283">
        <f>C32+C33+C34</f>
        <v>0</v>
      </c>
      <c r="D31" s="135" t="s">
        <v>38</v>
      </c>
    </row>
    <row r="32" spans="1:4" ht="12" customHeight="1" x14ac:dyDescent="0.25">
      <c r="A32" s="112" t="s">
        <v>41</v>
      </c>
      <c r="B32" s="281"/>
      <c r="C32" s="280"/>
      <c r="D32" s="113" t="s">
        <v>42</v>
      </c>
    </row>
    <row r="33" spans="1:4" ht="12" customHeight="1" x14ac:dyDescent="0.25">
      <c r="A33" s="110" t="s">
        <v>39</v>
      </c>
      <c r="B33" s="281"/>
      <c r="C33" s="280"/>
      <c r="D33" s="111" t="s">
        <v>40</v>
      </c>
    </row>
    <row r="34" spans="1:4" ht="12" customHeight="1" x14ac:dyDescent="0.25">
      <c r="A34" s="108" t="s">
        <v>43</v>
      </c>
      <c r="B34" s="281"/>
      <c r="C34" s="280"/>
      <c r="D34" s="130" t="s">
        <v>44</v>
      </c>
    </row>
    <row r="35" spans="1:4" ht="20.100000000000001" customHeight="1" x14ac:dyDescent="0.25">
      <c r="A35" s="153" t="s">
        <v>45</v>
      </c>
      <c r="B35" s="282">
        <f>SUM(B36:B44)</f>
        <v>153</v>
      </c>
      <c r="C35" s="283">
        <f>SUM(C36:C44)</f>
        <v>5.2136279999999999</v>
      </c>
      <c r="D35" s="137" t="s">
        <v>46</v>
      </c>
    </row>
    <row r="36" spans="1:4" ht="12" customHeight="1" x14ac:dyDescent="0.25">
      <c r="A36" s="110" t="s">
        <v>47</v>
      </c>
      <c r="B36" s="281"/>
      <c r="C36" s="280"/>
      <c r="D36" s="6" t="s">
        <v>48</v>
      </c>
    </row>
    <row r="37" spans="1:4" ht="12" customHeight="1" x14ac:dyDescent="0.25">
      <c r="A37" s="110" t="s">
        <v>15</v>
      </c>
      <c r="B37" s="281"/>
      <c r="C37" s="280"/>
      <c r="D37" s="6" t="s">
        <v>16</v>
      </c>
    </row>
    <row r="38" spans="1:4" ht="12" customHeight="1" x14ac:dyDescent="0.25">
      <c r="A38" s="112" t="s">
        <v>78</v>
      </c>
      <c r="B38" s="281"/>
      <c r="C38" s="280"/>
      <c r="D38" s="113" t="s">
        <v>88</v>
      </c>
    </row>
    <row r="39" spans="1:4" ht="12" customHeight="1" x14ac:dyDescent="0.25">
      <c r="A39" s="110" t="s">
        <v>18</v>
      </c>
      <c r="B39" s="281"/>
      <c r="C39" s="280"/>
      <c r="D39" s="6" t="s">
        <v>19</v>
      </c>
    </row>
    <row r="40" spans="1:4" ht="12" customHeight="1" x14ac:dyDescent="0.25">
      <c r="A40" s="110" t="s">
        <v>20</v>
      </c>
      <c r="B40" s="281"/>
      <c r="C40" s="280"/>
      <c r="D40" s="6" t="s">
        <v>21</v>
      </c>
    </row>
    <row r="41" spans="1:4" ht="12" customHeight="1" x14ac:dyDescent="0.25">
      <c r="A41" s="110" t="s">
        <v>35</v>
      </c>
      <c r="B41" s="281">
        <v>153</v>
      </c>
      <c r="C41" s="280">
        <v>5.2136279999999999</v>
      </c>
      <c r="D41" s="6" t="s">
        <v>23</v>
      </c>
    </row>
    <row r="42" spans="1:4" ht="12" customHeight="1" x14ac:dyDescent="0.25">
      <c r="A42" s="110" t="s">
        <v>26</v>
      </c>
      <c r="B42" s="281"/>
      <c r="C42" s="280"/>
      <c r="D42" s="6" t="s">
        <v>27</v>
      </c>
    </row>
    <row r="43" spans="1:4" ht="12" customHeight="1" x14ac:dyDescent="0.25">
      <c r="A43" s="110" t="s">
        <v>28</v>
      </c>
      <c r="B43" s="281"/>
      <c r="C43" s="280"/>
      <c r="D43" s="6" t="s">
        <v>29</v>
      </c>
    </row>
    <row r="44" spans="1:4" ht="12" customHeight="1" x14ac:dyDescent="0.25">
      <c r="A44" s="110" t="s">
        <v>73</v>
      </c>
      <c r="B44" s="281"/>
      <c r="C44" s="280"/>
      <c r="D44" s="6" t="s">
        <v>76</v>
      </c>
    </row>
    <row r="45" spans="1:4" ht="18" customHeight="1" x14ac:dyDescent="0.25">
      <c r="A45" s="152" t="s">
        <v>49</v>
      </c>
      <c r="B45" s="282">
        <v>48</v>
      </c>
      <c r="C45" s="283">
        <v>1.6356480000000002</v>
      </c>
      <c r="D45" s="140" t="s">
        <v>50</v>
      </c>
    </row>
    <row r="46" spans="1:4" ht="20.100000000000001" customHeight="1" x14ac:dyDescent="0.25">
      <c r="A46" s="153" t="s">
        <v>51</v>
      </c>
      <c r="B46" s="282">
        <f>B10-B11+B21+B31-B35-B45</f>
        <v>35280</v>
      </c>
      <c r="C46" s="283">
        <f>C10-C11+C21+C31-C35-C45</f>
        <v>1202.20128</v>
      </c>
      <c r="D46" s="137" t="s">
        <v>52</v>
      </c>
    </row>
    <row r="47" spans="1:4" ht="20.100000000000001" customHeight="1" x14ac:dyDescent="0.25">
      <c r="A47" s="152" t="s">
        <v>53</v>
      </c>
      <c r="B47" s="284">
        <f>B48+B50</f>
        <v>35280</v>
      </c>
      <c r="C47" s="285">
        <f>C48+C50</f>
        <v>1202.20128</v>
      </c>
      <c r="D47" s="140" t="s">
        <v>54</v>
      </c>
    </row>
    <row r="48" spans="1:4" ht="20.100000000000001" customHeight="1" x14ac:dyDescent="0.25">
      <c r="A48" s="153" t="s">
        <v>55</v>
      </c>
      <c r="B48" s="282"/>
      <c r="C48" s="283"/>
      <c r="D48" s="137" t="s">
        <v>56</v>
      </c>
    </row>
    <row r="49" spans="1:4" ht="12.75" customHeight="1" x14ac:dyDescent="0.25">
      <c r="A49" s="154" t="s">
        <v>57</v>
      </c>
      <c r="B49" s="281"/>
      <c r="C49" s="286"/>
      <c r="D49" s="143" t="s">
        <v>58</v>
      </c>
    </row>
    <row r="50" spans="1:4" ht="20.100000000000001" customHeight="1" x14ac:dyDescent="0.25">
      <c r="A50" s="153" t="s">
        <v>59</v>
      </c>
      <c r="B50" s="282">
        <f>SUM(B51:B56)</f>
        <v>35280</v>
      </c>
      <c r="C50" s="283">
        <f>SUM(C51:C56)</f>
        <v>1202.20128</v>
      </c>
      <c r="D50" s="137" t="s">
        <v>60</v>
      </c>
    </row>
    <row r="51" spans="1:4" ht="12" customHeight="1" x14ac:dyDescent="0.25">
      <c r="A51" s="110" t="s">
        <v>61</v>
      </c>
      <c r="B51" s="287">
        <v>30674</v>
      </c>
      <c r="C51" s="280">
        <v>1045.247224</v>
      </c>
      <c r="D51" s="6" t="s">
        <v>62</v>
      </c>
    </row>
    <row r="52" spans="1:4" ht="12" customHeight="1" x14ac:dyDescent="0.25">
      <c r="A52" s="73" t="s">
        <v>63</v>
      </c>
      <c r="B52" s="287"/>
      <c r="C52" s="280"/>
      <c r="D52" s="145" t="s">
        <v>64</v>
      </c>
    </row>
    <row r="53" spans="1:4" ht="12" customHeight="1" x14ac:dyDescent="0.25">
      <c r="A53" s="73" t="s">
        <v>65</v>
      </c>
      <c r="B53" s="287">
        <v>573</v>
      </c>
      <c r="C53" s="280">
        <v>19.525548000000001</v>
      </c>
      <c r="D53" s="145" t="s">
        <v>66</v>
      </c>
    </row>
    <row r="54" spans="1:4" ht="12" customHeight="1" x14ac:dyDescent="0.25">
      <c r="A54" s="73" t="s">
        <v>67</v>
      </c>
      <c r="B54" s="287">
        <v>2343</v>
      </c>
      <c r="C54" s="280">
        <v>79.840068000000002</v>
      </c>
      <c r="D54" s="145" t="s">
        <v>68</v>
      </c>
    </row>
    <row r="55" spans="1:4" ht="12" customHeight="1" x14ac:dyDescent="0.25">
      <c r="A55" s="73" t="s">
        <v>69</v>
      </c>
      <c r="B55" s="287"/>
      <c r="C55" s="280"/>
      <c r="D55" s="145" t="s">
        <v>70</v>
      </c>
    </row>
    <row r="56" spans="1:4" ht="12.75" customHeight="1" x14ac:dyDescent="0.25">
      <c r="A56" s="73" t="s">
        <v>30</v>
      </c>
      <c r="B56" s="287">
        <v>1690</v>
      </c>
      <c r="C56" s="280">
        <v>57.588440000000006</v>
      </c>
      <c r="D56" s="145" t="s">
        <v>31</v>
      </c>
    </row>
    <row r="57" spans="1:4" x14ac:dyDescent="0.25">
      <c r="A57" s="152" t="s">
        <v>71</v>
      </c>
      <c r="B57" s="282">
        <f>B46-B47</f>
        <v>0</v>
      </c>
      <c r="C57" s="283">
        <f>C46-C47</f>
        <v>0</v>
      </c>
      <c r="D57" s="196" t="s">
        <v>72</v>
      </c>
    </row>
  </sheetData>
  <pageMargins left="0.33" right="0.33" top="0.46" bottom="0.4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H57"/>
  <sheetViews>
    <sheetView zoomScale="120" zoomScaleNormal="120" workbookViewId="0">
      <selection activeCell="G16" sqref="G16"/>
    </sheetView>
  </sheetViews>
  <sheetFormatPr defaultRowHeight="15" x14ac:dyDescent="0.25"/>
  <cols>
    <col min="1" max="1" width="32.7109375" customWidth="1"/>
    <col min="2" max="3" width="15.7109375" customWidth="1"/>
    <col min="4" max="4" width="32.7109375" customWidth="1"/>
    <col min="7" max="7" width="14.7109375" bestFit="1" customWidth="1"/>
    <col min="8" max="8" width="12.42578125" bestFit="1" customWidth="1"/>
  </cols>
  <sheetData>
    <row r="1" spans="1:4" ht="12.95" customHeight="1" x14ac:dyDescent="0.25">
      <c r="A1" s="34" t="s">
        <v>277</v>
      </c>
      <c r="B1" s="35"/>
      <c r="C1" s="35"/>
      <c r="D1" s="35"/>
    </row>
    <row r="2" spans="1:4" ht="12.95" customHeight="1" x14ac:dyDescent="0.25">
      <c r="A2" s="38" t="s">
        <v>278</v>
      </c>
      <c r="B2" s="35"/>
      <c r="C2" s="35"/>
      <c r="D2" s="35"/>
    </row>
    <row r="3" spans="1:4" ht="47.25" customHeight="1" x14ac:dyDescent="0.25">
      <c r="A3" s="400"/>
      <c r="B3" s="401" t="s">
        <v>92</v>
      </c>
      <c r="C3" s="401" t="s">
        <v>92</v>
      </c>
      <c r="D3" s="402"/>
    </row>
    <row r="4" spans="1:4" ht="12" customHeight="1" x14ac:dyDescent="0.25">
      <c r="A4" s="403"/>
      <c r="B4" s="398" t="s">
        <v>79</v>
      </c>
      <c r="C4" s="404" t="s">
        <v>0</v>
      </c>
      <c r="D4" s="405"/>
    </row>
    <row r="5" spans="1:4" ht="12" customHeight="1" x14ac:dyDescent="0.25">
      <c r="A5" s="156" t="s">
        <v>1</v>
      </c>
      <c r="B5" s="296">
        <v>7055249</v>
      </c>
      <c r="C5" s="297">
        <v>59407.695812000005</v>
      </c>
      <c r="D5" s="166" t="s">
        <v>2</v>
      </c>
    </row>
    <row r="6" spans="1:4" ht="12" customHeight="1" x14ac:dyDescent="0.25">
      <c r="A6" s="156" t="s">
        <v>3</v>
      </c>
      <c r="B6" s="298">
        <v>240076</v>
      </c>
      <c r="C6" s="297">
        <v>4207.4384</v>
      </c>
      <c r="D6" s="199" t="s">
        <v>4</v>
      </c>
    </row>
    <row r="7" spans="1:4" ht="12" customHeight="1" x14ac:dyDescent="0.25">
      <c r="A7" s="156" t="s">
        <v>5</v>
      </c>
      <c r="B7" s="298">
        <v>868004</v>
      </c>
      <c r="C7" s="297">
        <v>8355.8580129999991</v>
      </c>
      <c r="D7" s="199" t="s">
        <v>6</v>
      </c>
    </row>
    <row r="8" spans="1:4" ht="12" customHeight="1" x14ac:dyDescent="0.25">
      <c r="A8" s="156" t="s">
        <v>7</v>
      </c>
      <c r="B8" s="298">
        <v>99100</v>
      </c>
      <c r="C8" s="297">
        <v>925.44033300000001</v>
      </c>
      <c r="D8" s="166" t="s">
        <v>8</v>
      </c>
    </row>
    <row r="9" spans="1:4" ht="12" customHeight="1" x14ac:dyDescent="0.25">
      <c r="A9" s="156" t="s">
        <v>9</v>
      </c>
      <c r="B9" s="298"/>
      <c r="C9" s="297"/>
      <c r="D9" s="166" t="s">
        <v>10</v>
      </c>
    </row>
    <row r="10" spans="1:4" ht="20.100000000000001" customHeight="1" x14ac:dyDescent="0.25">
      <c r="A10" s="157" t="s">
        <v>11</v>
      </c>
      <c r="B10" s="299">
        <f>B5+B6-B7+B8-B9</f>
        <v>6526421</v>
      </c>
      <c r="C10" s="300">
        <f>C5+C6-C7+C8-C9</f>
        <v>56184.716532000006</v>
      </c>
      <c r="D10" s="167" t="s">
        <v>12</v>
      </c>
    </row>
    <row r="11" spans="1:4" ht="20.100000000000001" customHeight="1" x14ac:dyDescent="0.25">
      <c r="A11" s="157" t="s">
        <v>13</v>
      </c>
      <c r="B11" s="299">
        <f>SUM(B12:B20)</f>
        <v>6227381</v>
      </c>
      <c r="C11" s="300">
        <f>SUM(C12:C20)</f>
        <v>51542.537413000005</v>
      </c>
      <c r="D11" s="167" t="s">
        <v>14</v>
      </c>
    </row>
    <row r="12" spans="1:4" ht="12" customHeight="1" x14ac:dyDescent="0.25">
      <c r="A12" s="156" t="s">
        <v>15</v>
      </c>
      <c r="B12" s="298">
        <v>6171756</v>
      </c>
      <c r="C12" s="297">
        <v>50865.492309000001</v>
      </c>
      <c r="D12" s="166" t="s">
        <v>16</v>
      </c>
    </row>
    <row r="13" spans="1:4" ht="12" customHeight="1" x14ac:dyDescent="0.25">
      <c r="A13" s="292" t="s">
        <v>78</v>
      </c>
      <c r="B13" s="298"/>
      <c r="C13" s="297"/>
      <c r="D13" s="168" t="s">
        <v>17</v>
      </c>
    </row>
    <row r="14" spans="1:4" ht="12" customHeight="1" x14ac:dyDescent="0.25">
      <c r="A14" s="156" t="s">
        <v>18</v>
      </c>
      <c r="B14" s="298">
        <v>18253</v>
      </c>
      <c r="C14" s="297">
        <v>317.60219999999998</v>
      </c>
      <c r="D14" s="166" t="s">
        <v>19</v>
      </c>
    </row>
    <row r="15" spans="1:4" ht="12" customHeight="1" x14ac:dyDescent="0.25">
      <c r="A15" s="156" t="s">
        <v>20</v>
      </c>
      <c r="B15" s="298">
        <v>37372</v>
      </c>
      <c r="C15" s="297">
        <v>359.442904</v>
      </c>
      <c r="D15" s="166" t="s">
        <v>21</v>
      </c>
    </row>
    <row r="16" spans="1:4" ht="12" customHeight="1" x14ac:dyDescent="0.25">
      <c r="A16" s="156" t="s">
        <v>22</v>
      </c>
      <c r="B16" s="298"/>
      <c r="C16" s="297"/>
      <c r="D16" s="166" t="s">
        <v>23</v>
      </c>
    </row>
    <row r="17" spans="1:4" ht="12" customHeight="1" x14ac:dyDescent="0.25">
      <c r="A17" s="156" t="s">
        <v>24</v>
      </c>
      <c r="B17" s="298"/>
      <c r="C17" s="297"/>
      <c r="D17" s="166" t="s">
        <v>25</v>
      </c>
    </row>
    <row r="18" spans="1:4" ht="12" customHeight="1" x14ac:dyDescent="0.25">
      <c r="A18" s="156" t="s">
        <v>26</v>
      </c>
      <c r="B18" s="298"/>
      <c r="C18" s="297"/>
      <c r="D18" s="166" t="s">
        <v>27</v>
      </c>
    </row>
    <row r="19" spans="1:4" ht="12" customHeight="1" x14ac:dyDescent="0.25">
      <c r="A19" s="156" t="s">
        <v>28</v>
      </c>
      <c r="B19" s="298"/>
      <c r="C19" s="297"/>
      <c r="D19" s="166" t="s">
        <v>29</v>
      </c>
    </row>
    <row r="20" spans="1:4" ht="12" customHeight="1" x14ac:dyDescent="0.25">
      <c r="A20" s="156" t="s">
        <v>73</v>
      </c>
      <c r="B20" s="298"/>
      <c r="C20" s="297"/>
      <c r="D20" s="166" t="s">
        <v>76</v>
      </c>
    </row>
    <row r="21" spans="1:4" ht="20.100000000000001" customHeight="1" x14ac:dyDescent="0.25">
      <c r="A21" s="157" t="s">
        <v>32</v>
      </c>
      <c r="B21" s="301">
        <f>SUM(B22:B30)</f>
        <v>0</v>
      </c>
      <c r="C21" s="302">
        <f>SUM(C22:C30)</f>
        <v>0</v>
      </c>
      <c r="D21" s="167" t="s">
        <v>33</v>
      </c>
    </row>
    <row r="22" spans="1:4" ht="12" customHeight="1" x14ac:dyDescent="0.25">
      <c r="A22" s="156" t="s">
        <v>15</v>
      </c>
      <c r="B22" s="298"/>
      <c r="C22" s="297"/>
      <c r="D22" s="166" t="s">
        <v>16</v>
      </c>
    </row>
    <row r="23" spans="1:4" ht="12" customHeight="1" x14ac:dyDescent="0.25">
      <c r="A23" s="293" t="s">
        <v>93</v>
      </c>
      <c r="B23" s="298"/>
      <c r="C23" s="297"/>
      <c r="D23" s="168" t="s">
        <v>34</v>
      </c>
    </row>
    <row r="24" spans="1:4" ht="12" customHeight="1" x14ac:dyDescent="0.25">
      <c r="A24" s="156" t="s">
        <v>18</v>
      </c>
      <c r="B24" s="298"/>
      <c r="C24" s="297"/>
      <c r="D24" s="166" t="s">
        <v>19</v>
      </c>
    </row>
    <row r="25" spans="1:4" ht="12" customHeight="1" x14ac:dyDescent="0.25">
      <c r="A25" s="156" t="s">
        <v>20</v>
      </c>
      <c r="B25" s="298"/>
      <c r="C25" s="297"/>
      <c r="D25" s="166" t="s">
        <v>21</v>
      </c>
    </row>
    <row r="26" spans="1:4" ht="12" customHeight="1" x14ac:dyDescent="0.25">
      <c r="A26" s="156" t="s">
        <v>35</v>
      </c>
      <c r="B26" s="298"/>
      <c r="C26" s="297"/>
      <c r="D26" s="166" t="s">
        <v>23</v>
      </c>
    </row>
    <row r="27" spans="1:4" ht="12" customHeight="1" x14ac:dyDescent="0.25">
      <c r="A27" s="156" t="s">
        <v>24</v>
      </c>
      <c r="B27" s="298"/>
      <c r="C27" s="297"/>
      <c r="D27" s="166" t="s">
        <v>25</v>
      </c>
    </row>
    <row r="28" spans="1:4" ht="12" customHeight="1" x14ac:dyDescent="0.25">
      <c r="A28" s="156" t="s">
        <v>36</v>
      </c>
      <c r="B28" s="298"/>
      <c r="C28" s="297"/>
      <c r="D28" s="166" t="s">
        <v>27</v>
      </c>
    </row>
    <row r="29" spans="1:4" ht="12" customHeight="1" x14ac:dyDescent="0.25">
      <c r="A29" s="156" t="s">
        <v>28</v>
      </c>
      <c r="B29" s="298"/>
      <c r="C29" s="297"/>
      <c r="D29" s="166" t="s">
        <v>29</v>
      </c>
    </row>
    <row r="30" spans="1:4" ht="12" customHeight="1" x14ac:dyDescent="0.25">
      <c r="A30" s="156" t="s">
        <v>73</v>
      </c>
      <c r="B30" s="298"/>
      <c r="C30" s="297"/>
      <c r="D30" s="166" t="s">
        <v>76</v>
      </c>
    </row>
    <row r="31" spans="1:4" ht="18" customHeight="1" x14ac:dyDescent="0.25">
      <c r="A31" s="160" t="s">
        <v>37</v>
      </c>
      <c r="B31" s="299">
        <f>B32+B33+B34</f>
        <v>0</v>
      </c>
      <c r="C31" s="300">
        <f>C32+C33+C34</f>
        <v>0</v>
      </c>
      <c r="D31" s="171" t="s">
        <v>38</v>
      </c>
    </row>
    <row r="32" spans="1:4" ht="12" customHeight="1" x14ac:dyDescent="0.25">
      <c r="A32" s="292" t="s">
        <v>41</v>
      </c>
      <c r="B32" s="298"/>
      <c r="C32" s="297"/>
      <c r="D32" s="202" t="s">
        <v>42</v>
      </c>
    </row>
    <row r="33" spans="1:8" ht="12" customHeight="1" x14ac:dyDescent="0.25">
      <c r="A33" s="156" t="s">
        <v>39</v>
      </c>
      <c r="B33" s="298"/>
      <c r="C33" s="297"/>
      <c r="D33" s="200" t="s">
        <v>40</v>
      </c>
    </row>
    <row r="34" spans="1:8" ht="12" customHeight="1" x14ac:dyDescent="0.25">
      <c r="A34" s="293" t="s">
        <v>43</v>
      </c>
      <c r="B34" s="298"/>
      <c r="C34" s="297"/>
      <c r="D34" s="168" t="s">
        <v>44</v>
      </c>
    </row>
    <row r="35" spans="1:8" ht="20.100000000000001" customHeight="1" x14ac:dyDescent="0.25">
      <c r="A35" s="162" t="s">
        <v>45</v>
      </c>
      <c r="B35" s="299">
        <f>SUM(B36:B44)</f>
        <v>0</v>
      </c>
      <c r="C35" s="300">
        <f>SUM(C36:C44)</f>
        <v>0</v>
      </c>
      <c r="D35" s="171" t="s">
        <v>46</v>
      </c>
    </row>
    <row r="36" spans="1:8" ht="12" customHeight="1" x14ac:dyDescent="0.25">
      <c r="A36" s="156" t="s">
        <v>47</v>
      </c>
      <c r="B36" s="298"/>
      <c r="C36" s="297"/>
      <c r="D36" s="166" t="s">
        <v>48</v>
      </c>
    </row>
    <row r="37" spans="1:8" ht="12" customHeight="1" x14ac:dyDescent="0.25">
      <c r="A37" s="156" t="s">
        <v>15</v>
      </c>
      <c r="B37" s="298"/>
      <c r="C37" s="297"/>
      <c r="D37" s="166" t="s">
        <v>16</v>
      </c>
    </row>
    <row r="38" spans="1:8" ht="12" customHeight="1" x14ac:dyDescent="0.25">
      <c r="A38" s="293" t="s">
        <v>94</v>
      </c>
      <c r="B38" s="298"/>
      <c r="C38" s="297"/>
      <c r="D38" s="168" t="s">
        <v>17</v>
      </c>
    </row>
    <row r="39" spans="1:8" ht="12" customHeight="1" x14ac:dyDescent="0.25">
      <c r="A39" s="156" t="s">
        <v>18</v>
      </c>
      <c r="B39" s="298"/>
      <c r="C39" s="297"/>
      <c r="D39" s="166" t="s">
        <v>19</v>
      </c>
    </row>
    <row r="40" spans="1:8" ht="12" customHeight="1" x14ac:dyDescent="0.25">
      <c r="A40" s="156" t="s">
        <v>20</v>
      </c>
      <c r="B40" s="298"/>
      <c r="C40" s="297"/>
      <c r="D40" s="166" t="s">
        <v>21</v>
      </c>
    </row>
    <row r="41" spans="1:8" ht="12" customHeight="1" x14ac:dyDescent="0.25">
      <c r="A41" s="156" t="s">
        <v>35</v>
      </c>
      <c r="B41" s="298"/>
      <c r="C41" s="297"/>
      <c r="D41" s="166" t="s">
        <v>23</v>
      </c>
    </row>
    <row r="42" spans="1:8" ht="12" customHeight="1" x14ac:dyDescent="0.25">
      <c r="A42" s="156" t="s">
        <v>26</v>
      </c>
      <c r="B42" s="298"/>
      <c r="C42" s="297"/>
      <c r="D42" s="166" t="s">
        <v>27</v>
      </c>
    </row>
    <row r="43" spans="1:8" ht="12" customHeight="1" x14ac:dyDescent="0.25">
      <c r="A43" s="156" t="s">
        <v>28</v>
      </c>
      <c r="B43" s="298"/>
      <c r="C43" s="297"/>
      <c r="D43" s="166" t="s">
        <v>29</v>
      </c>
    </row>
    <row r="44" spans="1:8" ht="12" customHeight="1" x14ac:dyDescent="0.25">
      <c r="A44" s="156" t="s">
        <v>75</v>
      </c>
      <c r="B44" s="298"/>
      <c r="C44" s="297"/>
      <c r="D44" s="166" t="s">
        <v>76</v>
      </c>
    </row>
    <row r="45" spans="1:8" ht="18" customHeight="1" x14ac:dyDescent="0.25">
      <c r="A45" s="160" t="s">
        <v>49</v>
      </c>
      <c r="B45" s="301"/>
      <c r="C45" s="302"/>
      <c r="D45" s="172" t="s">
        <v>50</v>
      </c>
    </row>
    <row r="46" spans="1:8" ht="20.100000000000001" customHeight="1" x14ac:dyDescent="0.25">
      <c r="A46" s="294" t="s">
        <v>51</v>
      </c>
      <c r="B46" s="299">
        <f>B10-B11+B21+B31-B35-B45</f>
        <v>299040</v>
      </c>
      <c r="C46" s="300">
        <f>C10-C11+C21+C31-C35-C45</f>
        <v>4642.1791190000004</v>
      </c>
      <c r="D46" s="171" t="s">
        <v>52</v>
      </c>
      <c r="G46" s="23"/>
      <c r="H46" s="23"/>
    </row>
    <row r="47" spans="1:8" ht="20.100000000000001" customHeight="1" x14ac:dyDescent="0.25">
      <c r="A47" s="160" t="s">
        <v>53</v>
      </c>
      <c r="B47" s="299">
        <f>B48+B50</f>
        <v>299040</v>
      </c>
      <c r="C47" s="300">
        <f>C48+C50</f>
        <v>4641.7093189999996</v>
      </c>
      <c r="D47" s="172" t="s">
        <v>54</v>
      </c>
      <c r="G47" s="23"/>
      <c r="H47" s="23"/>
    </row>
    <row r="48" spans="1:8" ht="20.100000000000001" customHeight="1" x14ac:dyDescent="0.25">
      <c r="A48" s="162" t="s">
        <v>55</v>
      </c>
      <c r="B48" s="299"/>
      <c r="C48" s="300"/>
      <c r="D48" s="171" t="s">
        <v>56</v>
      </c>
      <c r="G48" s="23"/>
      <c r="H48" s="23"/>
    </row>
    <row r="49" spans="1:8" ht="12" customHeight="1" x14ac:dyDescent="0.25">
      <c r="A49" s="295" t="s">
        <v>57</v>
      </c>
      <c r="B49" s="298"/>
      <c r="C49" s="297"/>
      <c r="D49" s="173" t="s">
        <v>58</v>
      </c>
      <c r="G49" s="23"/>
      <c r="H49" s="23"/>
    </row>
    <row r="50" spans="1:8" ht="20.100000000000001" customHeight="1" x14ac:dyDescent="0.25">
      <c r="A50" s="162" t="s">
        <v>59</v>
      </c>
      <c r="B50" s="299">
        <f>SUM(B51:B56)</f>
        <v>299040</v>
      </c>
      <c r="C50" s="300">
        <f>SUM(C51:C56)</f>
        <v>4641.7093189999996</v>
      </c>
      <c r="D50" s="171" t="s">
        <v>60</v>
      </c>
      <c r="G50" s="23"/>
      <c r="H50" s="23"/>
    </row>
    <row r="51" spans="1:8" ht="12" customHeight="1" x14ac:dyDescent="0.25">
      <c r="A51" s="156" t="s">
        <v>61</v>
      </c>
      <c r="B51" s="303">
        <v>212193</v>
      </c>
      <c r="C51" s="297">
        <v>3755.7011999999995</v>
      </c>
      <c r="D51" s="166" t="s">
        <v>62</v>
      </c>
      <c r="G51" s="23"/>
      <c r="H51" s="23"/>
    </row>
    <row r="52" spans="1:8" ht="12" customHeight="1" x14ac:dyDescent="0.25">
      <c r="A52" s="156" t="s">
        <v>63</v>
      </c>
      <c r="B52" s="303"/>
      <c r="C52" s="297"/>
      <c r="D52" s="166" t="s">
        <v>64</v>
      </c>
      <c r="G52" s="23"/>
      <c r="H52" s="23"/>
    </row>
    <row r="53" spans="1:8" ht="12" customHeight="1" x14ac:dyDescent="0.25">
      <c r="A53" s="156" t="s">
        <v>65</v>
      </c>
      <c r="B53" s="303"/>
      <c r="C53" s="297"/>
      <c r="D53" s="166" t="s">
        <v>66</v>
      </c>
      <c r="G53" s="23"/>
      <c r="H53" s="23"/>
    </row>
    <row r="54" spans="1:8" ht="12" customHeight="1" x14ac:dyDescent="0.25">
      <c r="A54" s="156" t="s">
        <v>67</v>
      </c>
      <c r="B54" s="303">
        <v>58479</v>
      </c>
      <c r="C54" s="297">
        <v>585.81100199999992</v>
      </c>
      <c r="D54" s="166" t="s">
        <v>68</v>
      </c>
      <c r="G54" s="23"/>
      <c r="H54" s="23"/>
    </row>
    <row r="55" spans="1:8" ht="12" customHeight="1" x14ac:dyDescent="0.25">
      <c r="A55" s="156" t="s">
        <v>69</v>
      </c>
      <c r="B55" s="303">
        <v>303</v>
      </c>
      <c r="C55" s="297">
        <v>2.9248590000000001</v>
      </c>
      <c r="D55" s="166" t="s">
        <v>70</v>
      </c>
      <c r="G55" s="23"/>
      <c r="H55" s="23"/>
    </row>
    <row r="56" spans="1:8" ht="12" customHeight="1" x14ac:dyDescent="0.25">
      <c r="A56" s="156" t="s">
        <v>30</v>
      </c>
      <c r="B56" s="303">
        <v>28065</v>
      </c>
      <c r="C56" s="297">
        <v>297.27225799999997</v>
      </c>
      <c r="D56" s="166" t="s">
        <v>31</v>
      </c>
      <c r="G56" s="23"/>
      <c r="H56" s="23"/>
    </row>
    <row r="57" spans="1:8" x14ac:dyDescent="0.25">
      <c r="A57" s="160" t="s">
        <v>71</v>
      </c>
      <c r="B57" s="304">
        <f>B46-B47</f>
        <v>0</v>
      </c>
      <c r="C57" s="300">
        <f>C46-C47</f>
        <v>0.46980000000075961</v>
      </c>
      <c r="D57" s="204" t="s">
        <v>72</v>
      </c>
      <c r="G57" s="23"/>
      <c r="H57" s="23"/>
    </row>
  </sheetData>
  <pageMargins left="0.31" right="0.34" top="0.51" bottom="0.39" header="0.31496062992125984" footer="0.2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113"/>
  <sheetViews>
    <sheetView zoomScale="120" zoomScaleNormal="120" workbookViewId="0">
      <selection activeCell="C11" sqref="C11"/>
    </sheetView>
  </sheetViews>
  <sheetFormatPr defaultRowHeight="15" x14ac:dyDescent="0.25"/>
  <cols>
    <col min="1" max="1" width="28.85546875" customWidth="1"/>
    <col min="2" max="2" width="6" customWidth="1"/>
    <col min="3" max="3" width="8.140625" customWidth="1"/>
    <col min="4" max="4" width="7.140625" customWidth="1"/>
    <col min="5" max="5" width="7.28515625" customWidth="1"/>
    <col min="6" max="6" width="7" customWidth="1"/>
    <col min="7" max="7" width="7.5703125" customWidth="1"/>
    <col min="8" max="8" width="25.28515625" customWidth="1"/>
    <col min="9" max="9" width="1.85546875" customWidth="1"/>
  </cols>
  <sheetData>
    <row r="1" spans="1:11" ht="12.95" customHeight="1" x14ac:dyDescent="0.25">
      <c r="A1" s="39" t="s">
        <v>279</v>
      </c>
      <c r="B1" s="35"/>
      <c r="C1" s="35"/>
      <c r="D1" s="35"/>
      <c r="E1" s="35"/>
      <c r="F1" s="35"/>
      <c r="G1" s="35"/>
      <c r="H1" s="35"/>
      <c r="I1" s="40"/>
    </row>
    <row r="2" spans="1:11" ht="12.95" customHeight="1" x14ac:dyDescent="0.25">
      <c r="A2" s="41" t="s">
        <v>280</v>
      </c>
      <c r="B2" s="35"/>
      <c r="C2" s="35"/>
      <c r="D2" s="35"/>
      <c r="E2" s="35"/>
      <c r="F2" s="35"/>
      <c r="G2" s="35"/>
      <c r="H2" s="36" t="s">
        <v>79</v>
      </c>
      <c r="I2" s="40"/>
    </row>
    <row r="3" spans="1:11" ht="85.5" customHeight="1" x14ac:dyDescent="0.25">
      <c r="A3" s="406"/>
      <c r="B3" s="179" t="s">
        <v>95</v>
      </c>
      <c r="C3" s="179" t="s">
        <v>96</v>
      </c>
      <c r="D3" s="179" t="s">
        <v>97</v>
      </c>
      <c r="E3" s="179" t="s">
        <v>98</v>
      </c>
      <c r="F3" s="176" t="s">
        <v>99</v>
      </c>
      <c r="G3" s="176" t="s">
        <v>100</v>
      </c>
      <c r="H3" s="407"/>
      <c r="I3" s="42"/>
      <c r="J3" s="20"/>
      <c r="K3" s="20"/>
    </row>
    <row r="4" spans="1:11" ht="12" customHeight="1" x14ac:dyDescent="0.25">
      <c r="A4" s="105" t="s">
        <v>1</v>
      </c>
      <c r="B4" s="17"/>
      <c r="C4" s="17"/>
      <c r="D4" s="17"/>
      <c r="E4" s="17"/>
      <c r="F4" s="17"/>
      <c r="G4" s="17"/>
      <c r="H4" s="107" t="s">
        <v>2</v>
      </c>
      <c r="I4" s="43"/>
      <c r="J4" s="20"/>
      <c r="K4" s="20"/>
    </row>
    <row r="5" spans="1:11" ht="12" customHeight="1" x14ac:dyDescent="0.25">
      <c r="A5" s="105" t="s">
        <v>3</v>
      </c>
      <c r="B5" s="44"/>
      <c r="C5" s="17">
        <v>10239</v>
      </c>
      <c r="D5" s="17">
        <v>6604</v>
      </c>
      <c r="E5" s="45">
        <v>56009</v>
      </c>
      <c r="F5" s="17">
        <v>80106</v>
      </c>
      <c r="G5" s="17">
        <v>581621</v>
      </c>
      <c r="H5" s="180" t="s">
        <v>4</v>
      </c>
      <c r="I5" s="43"/>
      <c r="J5" s="20"/>
      <c r="K5" s="20"/>
    </row>
    <row r="6" spans="1:11" ht="12" customHeight="1" x14ac:dyDescent="0.25">
      <c r="A6" s="105" t="s">
        <v>5</v>
      </c>
      <c r="B6" s="17">
        <v>7027</v>
      </c>
      <c r="C6" s="17"/>
      <c r="D6" s="17"/>
      <c r="E6" s="45">
        <v>25080</v>
      </c>
      <c r="F6" s="17">
        <v>24504</v>
      </c>
      <c r="G6" s="17">
        <v>276637</v>
      </c>
      <c r="H6" s="180" t="s">
        <v>6</v>
      </c>
      <c r="I6" s="43"/>
      <c r="J6" s="20"/>
      <c r="K6" s="20"/>
    </row>
    <row r="7" spans="1:11" ht="12" customHeight="1" x14ac:dyDescent="0.25">
      <c r="A7" s="105" t="s">
        <v>7</v>
      </c>
      <c r="B7" s="44">
        <v>7027</v>
      </c>
      <c r="C7" s="17">
        <v>116</v>
      </c>
      <c r="D7" s="17">
        <v>343</v>
      </c>
      <c r="E7" s="17">
        <v>22</v>
      </c>
      <c r="F7" s="17">
        <v>-139</v>
      </c>
      <c r="G7" s="17">
        <v>-1209</v>
      </c>
      <c r="H7" s="107" t="s">
        <v>8</v>
      </c>
      <c r="I7" s="43"/>
      <c r="J7" s="20"/>
      <c r="K7" s="20"/>
    </row>
    <row r="8" spans="1:11" ht="12" customHeight="1" x14ac:dyDescent="0.25">
      <c r="A8" s="105" t="s">
        <v>9</v>
      </c>
      <c r="B8" s="17"/>
      <c r="C8" s="17"/>
      <c r="D8" s="17"/>
      <c r="E8" s="17"/>
      <c r="F8" s="17"/>
      <c r="G8" s="17"/>
      <c r="H8" s="107" t="s">
        <v>10</v>
      </c>
      <c r="I8" s="43"/>
      <c r="J8" s="20"/>
      <c r="K8" s="20"/>
    </row>
    <row r="9" spans="1:11" ht="17.100000000000001" customHeight="1" x14ac:dyDescent="0.25">
      <c r="A9" s="151" t="s">
        <v>11</v>
      </c>
      <c r="B9" s="194">
        <f>B4+B5-B6+B7-B8</f>
        <v>0</v>
      </c>
      <c r="C9" s="138">
        <f t="shared" ref="C9:G9" si="0">C4+C5-C6+C7-C8</f>
        <v>10355</v>
      </c>
      <c r="D9" s="138">
        <f t="shared" si="0"/>
        <v>6947</v>
      </c>
      <c r="E9" s="138">
        <f t="shared" si="0"/>
        <v>30951</v>
      </c>
      <c r="F9" s="138">
        <f t="shared" si="0"/>
        <v>55463</v>
      </c>
      <c r="G9" s="138">
        <f t="shared" si="0"/>
        <v>303775</v>
      </c>
      <c r="H9" s="185" t="s">
        <v>12</v>
      </c>
      <c r="I9" s="46"/>
      <c r="J9" s="20"/>
      <c r="K9" s="20"/>
    </row>
    <row r="10" spans="1:11" ht="17.100000000000001" customHeight="1" x14ac:dyDescent="0.25">
      <c r="A10" s="151" t="s">
        <v>13</v>
      </c>
      <c r="B10" s="194">
        <f>SUM(B11:B19)</f>
        <v>0</v>
      </c>
      <c r="C10" s="138">
        <f t="shared" ref="C10:G10" si="1">SUM(C11:C19)</f>
        <v>10355</v>
      </c>
      <c r="D10" s="138">
        <f t="shared" si="1"/>
        <v>6947</v>
      </c>
      <c r="E10" s="138">
        <f t="shared" si="1"/>
        <v>0</v>
      </c>
      <c r="F10" s="138">
        <f t="shared" si="1"/>
        <v>0</v>
      </c>
      <c r="G10" s="138">
        <f t="shared" si="1"/>
        <v>0</v>
      </c>
      <c r="H10" s="185" t="s">
        <v>14</v>
      </c>
      <c r="I10" s="46"/>
      <c r="J10" s="20"/>
      <c r="K10" s="20"/>
    </row>
    <row r="11" spans="1:11" ht="12" customHeight="1" x14ac:dyDescent="0.25">
      <c r="A11" s="110" t="s">
        <v>15</v>
      </c>
      <c r="B11" s="17"/>
      <c r="C11" s="17"/>
      <c r="D11" s="17"/>
      <c r="E11" s="17"/>
      <c r="F11" s="17"/>
      <c r="G11" s="17"/>
      <c r="H11" s="111" t="s">
        <v>16</v>
      </c>
      <c r="I11" s="47"/>
      <c r="J11" s="20"/>
      <c r="K11" s="20"/>
    </row>
    <row r="12" spans="1:11" ht="12" customHeight="1" x14ac:dyDescent="0.25">
      <c r="A12" s="108" t="s">
        <v>78</v>
      </c>
      <c r="B12" s="17"/>
      <c r="C12" s="17"/>
      <c r="D12" s="17"/>
      <c r="E12" s="17"/>
      <c r="F12" s="17"/>
      <c r="G12" s="17"/>
      <c r="H12" s="109" t="s">
        <v>17</v>
      </c>
      <c r="I12" s="48"/>
      <c r="J12" s="20"/>
      <c r="K12" s="20"/>
    </row>
    <row r="13" spans="1:11" ht="12" customHeight="1" x14ac:dyDescent="0.25">
      <c r="A13" s="110" t="s">
        <v>18</v>
      </c>
      <c r="B13" s="17"/>
      <c r="C13" s="17"/>
      <c r="D13" s="17"/>
      <c r="E13" s="17"/>
      <c r="F13" s="17"/>
      <c r="G13" s="17"/>
      <c r="H13" s="111" t="s">
        <v>19</v>
      </c>
      <c r="I13" s="47"/>
      <c r="J13" s="20"/>
      <c r="K13" s="20"/>
    </row>
    <row r="14" spans="1:11" ht="12" customHeight="1" x14ac:dyDescent="0.25">
      <c r="A14" s="110" t="s">
        <v>20</v>
      </c>
      <c r="B14" s="17"/>
      <c r="C14" s="17"/>
      <c r="D14" s="17"/>
      <c r="E14" s="17"/>
      <c r="F14" s="17"/>
      <c r="G14" s="17"/>
      <c r="H14" s="111" t="s">
        <v>21</v>
      </c>
      <c r="I14" s="47"/>
      <c r="J14" s="20"/>
      <c r="K14" s="20"/>
    </row>
    <row r="15" spans="1:11" ht="12" customHeight="1" x14ac:dyDescent="0.25">
      <c r="A15" s="110" t="s">
        <v>22</v>
      </c>
      <c r="B15" s="44"/>
      <c r="C15" s="17">
        <v>9440</v>
      </c>
      <c r="D15" s="17">
        <v>5582</v>
      </c>
      <c r="E15" s="17"/>
      <c r="F15" s="17"/>
      <c r="G15" s="17"/>
      <c r="H15" s="111" t="s">
        <v>23</v>
      </c>
      <c r="I15" s="47"/>
      <c r="J15" s="20"/>
      <c r="K15" s="20"/>
    </row>
    <row r="16" spans="1:11" ht="12" customHeight="1" x14ac:dyDescent="0.25">
      <c r="A16" s="110" t="s">
        <v>24</v>
      </c>
      <c r="B16" s="17"/>
      <c r="C16" s="17"/>
      <c r="D16" s="17"/>
      <c r="E16" s="17"/>
      <c r="F16" s="17"/>
      <c r="G16" s="17"/>
      <c r="H16" s="111" t="s">
        <v>25</v>
      </c>
      <c r="I16" s="47"/>
      <c r="J16" s="20"/>
      <c r="K16" s="20"/>
    </row>
    <row r="17" spans="1:11" ht="12" customHeight="1" x14ac:dyDescent="0.25">
      <c r="A17" s="110" t="s">
        <v>26</v>
      </c>
      <c r="B17" s="17"/>
      <c r="C17" s="17"/>
      <c r="D17" s="17"/>
      <c r="E17" s="17"/>
      <c r="F17" s="17"/>
      <c r="G17" s="17"/>
      <c r="H17" s="111" t="s">
        <v>27</v>
      </c>
      <c r="I17" s="47"/>
      <c r="J17" s="20"/>
      <c r="K17" s="20"/>
    </row>
    <row r="18" spans="1:11" ht="12" customHeight="1" x14ac:dyDescent="0.25">
      <c r="A18" s="110" t="s">
        <v>28</v>
      </c>
      <c r="B18" s="17"/>
      <c r="C18" s="17"/>
      <c r="D18" s="17"/>
      <c r="E18" s="17"/>
      <c r="F18" s="17"/>
      <c r="G18" s="17"/>
      <c r="H18" s="111" t="s">
        <v>29</v>
      </c>
      <c r="I18" s="47"/>
      <c r="J18" s="20"/>
      <c r="K18" s="20"/>
    </row>
    <row r="19" spans="1:11" ht="12" customHeight="1" x14ac:dyDescent="0.25">
      <c r="A19" s="110" t="s">
        <v>73</v>
      </c>
      <c r="B19" s="17"/>
      <c r="C19" s="17">
        <v>915</v>
      </c>
      <c r="D19" s="17">
        <v>1365</v>
      </c>
      <c r="E19" s="17"/>
      <c r="F19" s="17"/>
      <c r="G19" s="17"/>
      <c r="H19" s="111" t="s">
        <v>74</v>
      </c>
      <c r="I19" s="47"/>
      <c r="J19" s="20"/>
      <c r="K19" s="20"/>
    </row>
    <row r="20" spans="1:11" ht="17.100000000000001" customHeight="1" x14ac:dyDescent="0.25">
      <c r="A20" s="151" t="s">
        <v>32</v>
      </c>
      <c r="B20" s="305">
        <f>SUM(B21:B29)</f>
        <v>0</v>
      </c>
      <c r="C20" s="139">
        <f t="shared" ref="C20:G20" si="2">SUM(C21:C29)</f>
        <v>0</v>
      </c>
      <c r="D20" s="139">
        <f t="shared" si="2"/>
        <v>0</v>
      </c>
      <c r="E20" s="139">
        <f t="shared" si="2"/>
        <v>0</v>
      </c>
      <c r="F20" s="139">
        <f t="shared" si="2"/>
        <v>0</v>
      </c>
      <c r="G20" s="139">
        <f t="shared" si="2"/>
        <v>0</v>
      </c>
      <c r="H20" s="185" t="s">
        <v>33</v>
      </c>
      <c r="I20" s="46"/>
      <c r="J20" s="20"/>
      <c r="K20" s="20"/>
    </row>
    <row r="21" spans="1:11" ht="12" customHeight="1" x14ac:dyDescent="0.25">
      <c r="A21" s="110" t="s">
        <v>15</v>
      </c>
      <c r="B21" s="17"/>
      <c r="C21" s="17"/>
      <c r="D21" s="17"/>
      <c r="E21" s="17"/>
      <c r="F21" s="17"/>
      <c r="G21" s="17"/>
      <c r="H21" s="111" t="s">
        <v>16</v>
      </c>
      <c r="I21" s="47"/>
      <c r="J21" s="20"/>
      <c r="K21" s="20"/>
    </row>
    <row r="22" spans="1:11" ht="12" customHeight="1" x14ac:dyDescent="0.25">
      <c r="A22" s="108" t="s">
        <v>78</v>
      </c>
      <c r="B22" s="17"/>
      <c r="C22" s="17"/>
      <c r="D22" s="17"/>
      <c r="E22" s="17"/>
      <c r="F22" s="17"/>
      <c r="G22" s="17"/>
      <c r="H22" s="109" t="s">
        <v>34</v>
      </c>
      <c r="I22" s="48"/>
      <c r="J22" s="20"/>
      <c r="K22" s="20"/>
    </row>
    <row r="23" spans="1:11" ht="12" customHeight="1" x14ac:dyDescent="0.25">
      <c r="A23" s="110" t="s">
        <v>18</v>
      </c>
      <c r="B23" s="17"/>
      <c r="C23" s="17"/>
      <c r="D23" s="17"/>
      <c r="E23" s="17"/>
      <c r="F23" s="17"/>
      <c r="G23" s="17"/>
      <c r="H23" s="111" t="s">
        <v>19</v>
      </c>
      <c r="I23" s="47"/>
      <c r="J23" s="20"/>
      <c r="K23" s="20"/>
    </row>
    <row r="24" spans="1:11" ht="12" customHeight="1" x14ac:dyDescent="0.25">
      <c r="A24" s="110" t="s">
        <v>20</v>
      </c>
      <c r="B24" s="17"/>
      <c r="C24" s="17"/>
      <c r="D24" s="17"/>
      <c r="E24" s="17"/>
      <c r="F24" s="17"/>
      <c r="G24" s="17"/>
      <c r="H24" s="111" t="s">
        <v>21</v>
      </c>
      <c r="I24" s="47"/>
      <c r="J24" s="20"/>
      <c r="K24" s="20"/>
    </row>
    <row r="25" spans="1:11" ht="12" customHeight="1" x14ac:dyDescent="0.25">
      <c r="A25" s="110" t="s">
        <v>35</v>
      </c>
      <c r="B25" s="17"/>
      <c r="C25" s="17"/>
      <c r="D25" s="17"/>
      <c r="E25" s="17"/>
      <c r="F25" s="17"/>
      <c r="G25" s="17"/>
      <c r="H25" s="111" t="s">
        <v>23</v>
      </c>
      <c r="I25" s="47"/>
      <c r="J25" s="20"/>
      <c r="K25" s="20"/>
    </row>
    <row r="26" spans="1:11" ht="12" customHeight="1" x14ac:dyDescent="0.25">
      <c r="A26" s="110" t="s">
        <v>24</v>
      </c>
      <c r="B26" s="17"/>
      <c r="C26" s="17"/>
      <c r="D26" s="17"/>
      <c r="E26" s="17"/>
      <c r="F26" s="17"/>
      <c r="G26" s="17"/>
      <c r="H26" s="111" t="s">
        <v>25</v>
      </c>
      <c r="I26" s="47"/>
      <c r="J26" s="20"/>
      <c r="K26" s="20"/>
    </row>
    <row r="27" spans="1:11" ht="12" customHeight="1" x14ac:dyDescent="0.25">
      <c r="A27" s="110" t="s">
        <v>36</v>
      </c>
      <c r="B27" s="17"/>
      <c r="C27" s="17"/>
      <c r="D27" s="17"/>
      <c r="E27" s="17"/>
      <c r="F27" s="17"/>
      <c r="G27" s="17"/>
      <c r="H27" s="111" t="s">
        <v>27</v>
      </c>
      <c r="I27" s="47"/>
      <c r="J27" s="20"/>
      <c r="K27" s="20"/>
    </row>
    <row r="28" spans="1:11" ht="12" customHeight="1" x14ac:dyDescent="0.25">
      <c r="A28" s="110" t="s">
        <v>28</v>
      </c>
      <c r="B28" s="17"/>
      <c r="C28" s="17"/>
      <c r="D28" s="17"/>
      <c r="E28" s="17"/>
      <c r="F28" s="17"/>
      <c r="G28" s="17"/>
      <c r="H28" s="111" t="s">
        <v>29</v>
      </c>
      <c r="I28" s="47"/>
      <c r="J28" s="20"/>
      <c r="K28" s="20"/>
    </row>
    <row r="29" spans="1:11" ht="12" customHeight="1" x14ac:dyDescent="0.25">
      <c r="A29" s="110" t="s">
        <v>73</v>
      </c>
      <c r="B29" s="17"/>
      <c r="C29" s="17"/>
      <c r="D29" s="17"/>
      <c r="E29" s="17"/>
      <c r="F29" s="17"/>
      <c r="G29" s="17"/>
      <c r="H29" s="111" t="s">
        <v>74</v>
      </c>
      <c r="I29" s="47"/>
      <c r="J29" s="20"/>
      <c r="K29" s="20"/>
    </row>
    <row r="30" spans="1:11" ht="12" customHeight="1" x14ac:dyDescent="0.25">
      <c r="A30" s="152" t="s">
        <v>37</v>
      </c>
      <c r="B30" s="305">
        <f>B31+B32+B33</f>
        <v>0</v>
      </c>
      <c r="C30" s="139">
        <f t="shared" ref="C30:G30" si="3">C31+C32+C33</f>
        <v>0</v>
      </c>
      <c r="D30" s="139">
        <f t="shared" si="3"/>
        <v>0</v>
      </c>
      <c r="E30" s="139">
        <f t="shared" si="3"/>
        <v>0</v>
      </c>
      <c r="F30" s="139">
        <f t="shared" si="3"/>
        <v>0</v>
      </c>
      <c r="G30" s="139">
        <f t="shared" si="3"/>
        <v>0</v>
      </c>
      <c r="H30" s="191" t="s">
        <v>38</v>
      </c>
      <c r="I30" s="49"/>
      <c r="J30" s="20"/>
      <c r="K30" s="20"/>
    </row>
    <row r="31" spans="1:11" ht="12" customHeight="1" x14ac:dyDescent="0.25">
      <c r="A31" s="112" t="s">
        <v>41</v>
      </c>
      <c r="B31" s="17"/>
      <c r="C31" s="17"/>
      <c r="D31" s="17"/>
      <c r="E31" s="17"/>
      <c r="F31" s="17"/>
      <c r="G31" s="17"/>
      <c r="H31" s="113" t="s">
        <v>42</v>
      </c>
      <c r="I31" s="47"/>
      <c r="J31" s="20"/>
      <c r="K31" s="20"/>
    </row>
    <row r="32" spans="1:11" ht="12" customHeight="1" x14ac:dyDescent="0.25">
      <c r="A32" s="110" t="s">
        <v>39</v>
      </c>
      <c r="B32" s="17"/>
      <c r="C32" s="17"/>
      <c r="D32" s="17"/>
      <c r="E32" s="17"/>
      <c r="F32" s="17"/>
      <c r="G32" s="17"/>
      <c r="H32" s="111" t="s">
        <v>40</v>
      </c>
      <c r="I32" s="48"/>
      <c r="J32" s="20"/>
      <c r="K32" s="20"/>
    </row>
    <row r="33" spans="1:11" ht="12" customHeight="1" x14ac:dyDescent="0.25">
      <c r="A33" s="108" t="s">
        <v>43</v>
      </c>
      <c r="B33" s="17"/>
      <c r="C33" s="17"/>
      <c r="D33" s="17"/>
      <c r="E33" s="17"/>
      <c r="F33" s="17"/>
      <c r="G33" s="17"/>
      <c r="H33" s="109" t="s">
        <v>44</v>
      </c>
      <c r="I33" s="48"/>
      <c r="J33" s="20"/>
      <c r="K33" s="20"/>
    </row>
    <row r="34" spans="1:11" ht="25.5" customHeight="1" x14ac:dyDescent="0.25">
      <c r="A34" s="153" t="s">
        <v>45</v>
      </c>
      <c r="B34" s="305">
        <f t="shared" ref="B34:G34" si="4">SUM(B35:B43)</f>
        <v>0</v>
      </c>
      <c r="C34" s="139">
        <f t="shared" si="4"/>
        <v>0</v>
      </c>
      <c r="D34" s="139">
        <f t="shared" si="4"/>
        <v>0</v>
      </c>
      <c r="E34" s="139">
        <f t="shared" si="4"/>
        <v>0</v>
      </c>
      <c r="F34" s="139">
        <f t="shared" si="4"/>
        <v>0</v>
      </c>
      <c r="G34" s="139">
        <f t="shared" si="4"/>
        <v>25906</v>
      </c>
      <c r="H34" s="191" t="s">
        <v>46</v>
      </c>
      <c r="I34" s="50"/>
      <c r="J34" s="20"/>
      <c r="K34" s="20"/>
    </row>
    <row r="35" spans="1:11" ht="12" customHeight="1" x14ac:dyDescent="0.25">
      <c r="A35" s="110" t="s">
        <v>47</v>
      </c>
      <c r="B35" s="17"/>
      <c r="C35" s="17"/>
      <c r="D35" s="17"/>
      <c r="E35" s="17"/>
      <c r="F35" s="17"/>
      <c r="G35" s="17"/>
      <c r="H35" s="111" t="s">
        <v>48</v>
      </c>
      <c r="I35" s="47"/>
      <c r="J35" s="20"/>
      <c r="K35" s="20"/>
    </row>
    <row r="36" spans="1:11" ht="12" customHeight="1" x14ac:dyDescent="0.25">
      <c r="A36" s="110" t="s">
        <v>15</v>
      </c>
      <c r="B36" s="17"/>
      <c r="C36" s="17"/>
      <c r="D36" s="17"/>
      <c r="E36" s="17"/>
      <c r="F36" s="17"/>
      <c r="G36" s="17"/>
      <c r="H36" s="111" t="s">
        <v>16</v>
      </c>
      <c r="I36" s="47"/>
      <c r="J36" s="20"/>
      <c r="K36" s="20"/>
    </row>
    <row r="37" spans="1:11" ht="12" customHeight="1" x14ac:dyDescent="0.25">
      <c r="A37" s="108" t="s">
        <v>78</v>
      </c>
      <c r="B37" s="17"/>
      <c r="C37" s="17"/>
      <c r="D37" s="17"/>
      <c r="E37" s="17"/>
      <c r="F37" s="17"/>
      <c r="G37" s="17"/>
      <c r="H37" s="109" t="s">
        <v>17</v>
      </c>
      <c r="I37" s="48"/>
      <c r="J37" s="20"/>
      <c r="K37" s="20"/>
    </row>
    <row r="38" spans="1:11" ht="12" customHeight="1" x14ac:dyDescent="0.25">
      <c r="A38" s="110" t="s">
        <v>18</v>
      </c>
      <c r="B38" s="17"/>
      <c r="C38" s="17"/>
      <c r="D38" s="17"/>
      <c r="E38" s="17"/>
      <c r="F38" s="17"/>
      <c r="G38" s="17"/>
      <c r="H38" s="111" t="s">
        <v>19</v>
      </c>
      <c r="I38" s="47"/>
      <c r="J38" s="20"/>
      <c r="K38" s="20"/>
    </row>
    <row r="39" spans="1:11" ht="12" customHeight="1" x14ac:dyDescent="0.25">
      <c r="A39" s="110" t="s">
        <v>20</v>
      </c>
      <c r="B39" s="17"/>
      <c r="C39" s="17"/>
      <c r="D39" s="17"/>
      <c r="E39" s="17"/>
      <c r="F39" s="17"/>
      <c r="G39" s="17"/>
      <c r="H39" s="111" t="s">
        <v>21</v>
      </c>
      <c r="I39" s="47"/>
      <c r="J39" s="20"/>
      <c r="K39" s="20"/>
    </row>
    <row r="40" spans="1:11" ht="12" customHeight="1" x14ac:dyDescent="0.25">
      <c r="A40" s="110" t="s">
        <v>35</v>
      </c>
      <c r="B40" s="17"/>
      <c r="C40" s="17"/>
      <c r="D40" s="17"/>
      <c r="E40" s="17"/>
      <c r="F40" s="17"/>
      <c r="G40" s="17"/>
      <c r="H40" s="111" t="s">
        <v>23</v>
      </c>
      <c r="I40" s="47"/>
      <c r="J40" s="20"/>
      <c r="K40" s="20"/>
    </row>
    <row r="41" spans="1:11" ht="12" customHeight="1" x14ac:dyDescent="0.25">
      <c r="A41" s="110" t="s">
        <v>26</v>
      </c>
      <c r="B41" s="17"/>
      <c r="C41" s="17"/>
      <c r="D41" s="17"/>
      <c r="E41" s="17"/>
      <c r="F41" s="17"/>
      <c r="G41" s="17">
        <v>25906</v>
      </c>
      <c r="H41" s="111" t="s">
        <v>27</v>
      </c>
      <c r="I41" s="47"/>
      <c r="J41" s="20"/>
      <c r="K41" s="20"/>
    </row>
    <row r="42" spans="1:11" ht="12" customHeight="1" x14ac:dyDescent="0.25">
      <c r="A42" s="110" t="s">
        <v>28</v>
      </c>
      <c r="B42" s="17"/>
      <c r="C42" s="17"/>
      <c r="D42" s="17"/>
      <c r="E42" s="17"/>
      <c r="F42" s="17"/>
      <c r="G42" s="17"/>
      <c r="H42" s="111" t="s">
        <v>29</v>
      </c>
      <c r="I42" s="47"/>
      <c r="J42" s="20"/>
      <c r="K42" s="20"/>
    </row>
    <row r="43" spans="1:11" ht="12" customHeight="1" x14ac:dyDescent="0.25">
      <c r="A43" s="110" t="s">
        <v>73</v>
      </c>
      <c r="B43" s="17"/>
      <c r="C43" s="17"/>
      <c r="D43" s="17"/>
      <c r="E43" s="17"/>
      <c r="F43" s="17"/>
      <c r="G43" s="17"/>
      <c r="H43" s="111" t="s">
        <v>74</v>
      </c>
      <c r="I43" s="47"/>
      <c r="J43" s="20"/>
      <c r="K43" s="20"/>
    </row>
    <row r="44" spans="1:11" ht="12.75" customHeight="1" x14ac:dyDescent="0.25">
      <c r="A44" s="152" t="s">
        <v>49</v>
      </c>
      <c r="B44" s="305"/>
      <c r="C44" s="139"/>
      <c r="D44" s="139"/>
      <c r="E44" s="139"/>
      <c r="F44" s="139"/>
      <c r="G44" s="139"/>
      <c r="H44" s="196" t="s">
        <v>50</v>
      </c>
      <c r="I44" s="51"/>
      <c r="J44" s="20"/>
      <c r="K44" s="20"/>
    </row>
    <row r="45" spans="1:11" ht="27" customHeight="1" x14ac:dyDescent="0.25">
      <c r="A45" s="288" t="s">
        <v>51</v>
      </c>
      <c r="B45" s="305">
        <f t="shared" ref="B45:G45" si="5">B9-B10+B20+B30-B34-B44</f>
        <v>0</v>
      </c>
      <c r="C45" s="139">
        <f t="shared" si="5"/>
        <v>0</v>
      </c>
      <c r="D45" s="139">
        <f t="shared" si="5"/>
        <v>0</v>
      </c>
      <c r="E45" s="136">
        <f t="shared" si="5"/>
        <v>30951</v>
      </c>
      <c r="F45" s="139">
        <f t="shared" si="5"/>
        <v>55463</v>
      </c>
      <c r="G45" s="139">
        <f t="shared" si="5"/>
        <v>277869</v>
      </c>
      <c r="H45" s="191" t="s">
        <v>52</v>
      </c>
      <c r="I45" s="50"/>
      <c r="J45" s="20"/>
      <c r="K45" s="20"/>
    </row>
    <row r="46" spans="1:11" ht="12" customHeight="1" x14ac:dyDescent="0.25">
      <c r="A46" s="152" t="s">
        <v>53</v>
      </c>
      <c r="B46" s="305">
        <f>B47+B49</f>
        <v>0</v>
      </c>
      <c r="C46" s="139">
        <f t="shared" ref="C46:G46" si="6">C47+C49</f>
        <v>0</v>
      </c>
      <c r="D46" s="139">
        <f t="shared" si="6"/>
        <v>0</v>
      </c>
      <c r="E46" s="139">
        <f t="shared" si="6"/>
        <v>30951</v>
      </c>
      <c r="F46" s="139">
        <f t="shared" si="6"/>
        <v>55463</v>
      </c>
      <c r="G46" s="139">
        <f t="shared" si="6"/>
        <v>277869</v>
      </c>
      <c r="H46" s="196" t="s">
        <v>54</v>
      </c>
      <c r="I46" s="51"/>
      <c r="J46" s="20"/>
      <c r="K46" s="20"/>
    </row>
    <row r="47" spans="1:11" ht="17.100000000000001" customHeight="1" x14ac:dyDescent="0.25">
      <c r="A47" s="153" t="s">
        <v>55</v>
      </c>
      <c r="B47" s="305"/>
      <c r="C47" s="139"/>
      <c r="D47" s="139"/>
      <c r="E47" s="139"/>
      <c r="F47" s="139"/>
      <c r="G47" s="139"/>
      <c r="H47" s="191" t="s">
        <v>56</v>
      </c>
      <c r="I47" s="50"/>
      <c r="J47" s="20"/>
      <c r="K47" s="20"/>
    </row>
    <row r="48" spans="1:11" ht="12" customHeight="1" x14ac:dyDescent="0.25">
      <c r="A48" s="154" t="s">
        <v>57</v>
      </c>
      <c r="B48" s="17"/>
      <c r="C48" s="17"/>
      <c r="D48" s="17"/>
      <c r="E48" s="17"/>
      <c r="F48" s="17"/>
      <c r="G48" s="17"/>
      <c r="H48" s="181" t="s">
        <v>58</v>
      </c>
      <c r="I48" s="52"/>
      <c r="J48" s="20"/>
      <c r="K48" s="20"/>
    </row>
    <row r="49" spans="1:12" ht="17.100000000000001" customHeight="1" x14ac:dyDescent="0.25">
      <c r="A49" s="153" t="s">
        <v>59</v>
      </c>
      <c r="B49" s="305">
        <f>SUM(B50:B55)</f>
        <v>0</v>
      </c>
      <c r="C49" s="139">
        <f t="shared" ref="C49:G49" si="7">SUM(C50:C55)</f>
        <v>0</v>
      </c>
      <c r="D49" s="139">
        <f t="shared" si="7"/>
        <v>0</v>
      </c>
      <c r="E49" s="139">
        <f t="shared" si="7"/>
        <v>30951</v>
      </c>
      <c r="F49" s="139">
        <f t="shared" si="7"/>
        <v>55463</v>
      </c>
      <c r="G49" s="139">
        <f t="shared" si="7"/>
        <v>277869</v>
      </c>
      <c r="H49" s="191" t="s">
        <v>60</v>
      </c>
      <c r="I49" s="50"/>
      <c r="J49" s="20"/>
      <c r="K49" s="20"/>
    </row>
    <row r="50" spans="1:12" ht="12" customHeight="1" x14ac:dyDescent="0.25">
      <c r="A50" s="110" t="s">
        <v>61</v>
      </c>
      <c r="B50" s="17"/>
      <c r="C50" s="17"/>
      <c r="D50" s="17"/>
      <c r="E50" s="17">
        <v>4507</v>
      </c>
      <c r="F50" s="17">
        <v>87</v>
      </c>
      <c r="G50" s="31">
        <v>8570</v>
      </c>
      <c r="H50" s="111" t="s">
        <v>62</v>
      </c>
      <c r="I50" s="47"/>
      <c r="J50" s="20"/>
      <c r="K50" s="20"/>
    </row>
    <row r="51" spans="1:12" ht="12" customHeight="1" x14ac:dyDescent="0.25">
      <c r="A51" s="73" t="s">
        <v>63</v>
      </c>
      <c r="B51" s="17"/>
      <c r="C51" s="17"/>
      <c r="D51" s="17"/>
      <c r="E51" s="17">
        <v>21</v>
      </c>
      <c r="F51" s="17">
        <v>59</v>
      </c>
      <c r="G51" s="31">
        <v>9338</v>
      </c>
      <c r="H51" s="75" t="s">
        <v>64</v>
      </c>
      <c r="I51" s="53"/>
      <c r="J51" s="20"/>
      <c r="K51" s="20"/>
    </row>
    <row r="52" spans="1:12" ht="12" customHeight="1" x14ac:dyDescent="0.25">
      <c r="A52" s="73" t="s">
        <v>65</v>
      </c>
      <c r="B52" s="17"/>
      <c r="C52" s="17"/>
      <c r="D52" s="17"/>
      <c r="E52" s="17">
        <v>20142</v>
      </c>
      <c r="F52" s="17">
        <v>55244</v>
      </c>
      <c r="G52" s="31">
        <v>245109</v>
      </c>
      <c r="H52" s="75" t="s">
        <v>66</v>
      </c>
      <c r="I52" s="53"/>
      <c r="J52" s="20"/>
      <c r="K52" s="20"/>
    </row>
    <row r="53" spans="1:12" ht="12" customHeight="1" x14ac:dyDescent="0.25">
      <c r="A53" s="73" t="s">
        <v>67</v>
      </c>
      <c r="B53" s="17"/>
      <c r="C53" s="17"/>
      <c r="D53" s="17"/>
      <c r="E53" s="17">
        <v>4229</v>
      </c>
      <c r="F53" s="17"/>
      <c r="G53" s="17"/>
      <c r="H53" s="75" t="s">
        <v>68</v>
      </c>
      <c r="I53" s="53"/>
      <c r="J53" s="20"/>
      <c r="K53" s="20"/>
    </row>
    <row r="54" spans="1:12" ht="12" customHeight="1" x14ac:dyDescent="0.25">
      <c r="A54" s="73" t="s">
        <v>69</v>
      </c>
      <c r="B54" s="17"/>
      <c r="C54" s="17"/>
      <c r="D54" s="17"/>
      <c r="E54" s="17">
        <v>470</v>
      </c>
      <c r="F54" s="17">
        <v>73</v>
      </c>
      <c r="G54" s="17">
        <v>14852</v>
      </c>
      <c r="H54" s="75" t="s">
        <v>70</v>
      </c>
      <c r="I54" s="53"/>
      <c r="J54" s="20"/>
      <c r="K54" s="20"/>
    </row>
    <row r="55" spans="1:12" ht="12" customHeight="1" x14ac:dyDescent="0.25">
      <c r="A55" s="73" t="s">
        <v>30</v>
      </c>
      <c r="B55" s="17"/>
      <c r="C55" s="17"/>
      <c r="D55" s="17"/>
      <c r="E55" s="17">
        <v>1582</v>
      </c>
      <c r="F55" s="17"/>
      <c r="G55" s="17"/>
      <c r="H55" s="75" t="s">
        <v>31</v>
      </c>
      <c r="I55" s="53"/>
      <c r="J55" s="20"/>
      <c r="K55" s="20"/>
    </row>
    <row r="56" spans="1:12" ht="12" customHeight="1" x14ac:dyDescent="0.25">
      <c r="A56" s="152" t="s">
        <v>71</v>
      </c>
      <c r="B56" s="139">
        <f>B45-B46</f>
        <v>0</v>
      </c>
      <c r="C56" s="139">
        <f t="shared" ref="C56:G56" si="8">C45-C46</f>
        <v>0</v>
      </c>
      <c r="D56" s="139">
        <f t="shared" si="8"/>
        <v>0</v>
      </c>
      <c r="E56" s="139">
        <f t="shared" si="8"/>
        <v>0</v>
      </c>
      <c r="F56" s="139">
        <f t="shared" si="8"/>
        <v>0</v>
      </c>
      <c r="G56" s="139">
        <f t="shared" si="8"/>
        <v>0</v>
      </c>
      <c r="H56" s="196" t="s">
        <v>72</v>
      </c>
      <c r="I56" s="53"/>
      <c r="J56" s="20"/>
      <c r="K56" s="20"/>
    </row>
    <row r="57" spans="1:12" ht="33" customHeight="1" x14ac:dyDescent="0.25">
      <c r="A57" s="55"/>
      <c r="B57" s="17"/>
      <c r="C57" s="17"/>
      <c r="D57" s="17"/>
      <c r="E57" s="17"/>
      <c r="F57" s="17"/>
      <c r="G57" s="17"/>
      <c r="H57" s="55"/>
      <c r="I57" s="53"/>
      <c r="J57" s="20"/>
      <c r="K57" s="20"/>
    </row>
    <row r="58" spans="1:12" ht="12.95" customHeight="1" x14ac:dyDescent="0.25">
      <c r="A58" s="39" t="s">
        <v>281</v>
      </c>
      <c r="B58" s="35"/>
      <c r="C58" s="56"/>
      <c r="D58" s="17"/>
      <c r="E58" s="17"/>
      <c r="F58" s="17"/>
      <c r="G58" s="17"/>
      <c r="H58" s="55"/>
      <c r="I58" s="53"/>
      <c r="J58" s="20"/>
      <c r="K58" s="20"/>
    </row>
    <row r="59" spans="1:12" ht="12.95" customHeight="1" x14ac:dyDescent="0.25">
      <c r="A59" s="41" t="s">
        <v>280</v>
      </c>
      <c r="B59" s="35"/>
      <c r="C59" s="57"/>
      <c r="D59" s="54"/>
      <c r="E59" s="54"/>
      <c r="F59" s="54"/>
      <c r="G59" s="54"/>
      <c r="H59" s="58" t="s">
        <v>79</v>
      </c>
      <c r="I59" s="53"/>
      <c r="J59" s="20"/>
      <c r="K59" s="20"/>
    </row>
    <row r="60" spans="1:12" ht="76.5" customHeight="1" x14ac:dyDescent="0.25">
      <c r="A60" s="59"/>
      <c r="B60" s="59" t="s">
        <v>101</v>
      </c>
      <c r="C60" s="37" t="s">
        <v>263</v>
      </c>
      <c r="D60" s="37" t="s">
        <v>102</v>
      </c>
      <c r="E60" s="37" t="s">
        <v>103</v>
      </c>
      <c r="F60" s="37" t="s">
        <v>104</v>
      </c>
      <c r="G60" s="60" t="s">
        <v>105</v>
      </c>
      <c r="H60" s="306"/>
      <c r="L60" s="340"/>
    </row>
    <row r="61" spans="1:12" ht="12" customHeight="1" x14ac:dyDescent="0.25">
      <c r="A61" s="105" t="s">
        <v>1</v>
      </c>
      <c r="B61" s="17"/>
      <c r="C61" s="17"/>
      <c r="D61" s="17"/>
      <c r="E61" s="17"/>
      <c r="F61" s="17"/>
      <c r="G61" s="17"/>
      <c r="H61" s="107" t="s">
        <v>2</v>
      </c>
    </row>
    <row r="62" spans="1:12" ht="12" customHeight="1" x14ac:dyDescent="0.25">
      <c r="A62" s="105" t="s">
        <v>3</v>
      </c>
      <c r="B62" s="17">
        <v>8193</v>
      </c>
      <c r="C62" s="17">
        <v>37915</v>
      </c>
      <c r="D62" s="17">
        <v>77429</v>
      </c>
      <c r="E62" s="17">
        <v>3520</v>
      </c>
      <c r="F62" s="17">
        <v>365</v>
      </c>
      <c r="G62" s="17">
        <v>9232</v>
      </c>
      <c r="H62" s="180" t="s">
        <v>4</v>
      </c>
    </row>
    <row r="63" spans="1:12" ht="12" customHeight="1" x14ac:dyDescent="0.25">
      <c r="A63" s="105" t="s">
        <v>5</v>
      </c>
      <c r="B63" s="17">
        <v>87</v>
      </c>
      <c r="C63" s="17">
        <v>6381</v>
      </c>
      <c r="D63" s="17">
        <v>53695</v>
      </c>
      <c r="E63" s="17">
        <v>8651</v>
      </c>
      <c r="F63" s="17">
        <v>47</v>
      </c>
      <c r="G63" s="17">
        <v>2729</v>
      </c>
      <c r="H63" s="180" t="s">
        <v>6</v>
      </c>
    </row>
    <row r="64" spans="1:12" ht="12" customHeight="1" x14ac:dyDescent="0.25">
      <c r="A64" s="105" t="s">
        <v>7</v>
      </c>
      <c r="B64" s="17">
        <v>197</v>
      </c>
      <c r="C64" s="17">
        <v>612</v>
      </c>
      <c r="D64" s="17">
        <v>-273</v>
      </c>
      <c r="E64" s="17">
        <v>397</v>
      </c>
      <c r="F64" s="17"/>
      <c r="G64" s="17">
        <v>-254</v>
      </c>
      <c r="H64" s="107" t="s">
        <v>8</v>
      </c>
    </row>
    <row r="65" spans="1:8" ht="12" customHeight="1" x14ac:dyDescent="0.25">
      <c r="A65" s="105" t="s">
        <v>9</v>
      </c>
      <c r="B65" s="17"/>
      <c r="C65" s="17"/>
      <c r="D65" s="17"/>
      <c r="E65" s="17"/>
      <c r="F65" s="17"/>
      <c r="G65" s="17"/>
      <c r="H65" s="107" t="s">
        <v>10</v>
      </c>
    </row>
    <row r="66" spans="1:8" x14ac:dyDescent="0.25">
      <c r="A66" s="151" t="s">
        <v>11</v>
      </c>
      <c r="B66" s="194">
        <f>B61+B62-B63+B64-B65</f>
        <v>8303</v>
      </c>
      <c r="C66" s="138">
        <f t="shared" ref="C66:G66" si="9">C61+C62-C63+C64-C65</f>
        <v>32146</v>
      </c>
      <c r="D66" s="138">
        <f t="shared" si="9"/>
        <v>23461</v>
      </c>
      <c r="E66" s="138">
        <f t="shared" si="9"/>
        <v>-4734</v>
      </c>
      <c r="F66" s="138">
        <f t="shared" si="9"/>
        <v>318</v>
      </c>
      <c r="G66" s="138">
        <f t="shared" si="9"/>
        <v>6249</v>
      </c>
      <c r="H66" s="185" t="s">
        <v>12</v>
      </c>
    </row>
    <row r="67" spans="1:8" x14ac:dyDescent="0.25">
      <c r="A67" s="151" t="s">
        <v>13</v>
      </c>
      <c r="B67" s="194">
        <f>SUM(B68:B76)</f>
        <v>0</v>
      </c>
      <c r="C67" s="138">
        <f t="shared" ref="C67:G67" si="10">SUM(C68:C76)</f>
        <v>18754</v>
      </c>
      <c r="D67" s="138">
        <f t="shared" si="10"/>
        <v>0</v>
      </c>
      <c r="E67" s="138">
        <f t="shared" si="10"/>
        <v>0</v>
      </c>
      <c r="F67" s="138">
        <f t="shared" si="10"/>
        <v>0</v>
      </c>
      <c r="G67" s="138">
        <f t="shared" si="10"/>
        <v>0</v>
      </c>
      <c r="H67" s="185" t="s">
        <v>14</v>
      </c>
    </row>
    <row r="68" spans="1:8" ht="12" customHeight="1" x14ac:dyDescent="0.25">
      <c r="A68" s="110" t="s">
        <v>15</v>
      </c>
      <c r="B68" s="17"/>
      <c r="C68" s="17">
        <v>18070</v>
      </c>
      <c r="D68" s="17"/>
      <c r="E68" s="17"/>
      <c r="F68" s="17"/>
      <c r="G68" s="17"/>
      <c r="H68" s="111" t="s">
        <v>16</v>
      </c>
    </row>
    <row r="69" spans="1:8" ht="12" customHeight="1" x14ac:dyDescent="0.25">
      <c r="A69" s="108" t="s">
        <v>94</v>
      </c>
      <c r="B69" s="17"/>
      <c r="C69" s="17"/>
      <c r="D69" s="17"/>
      <c r="E69" s="17"/>
      <c r="F69" s="17"/>
      <c r="G69" s="17"/>
      <c r="H69" s="109" t="s">
        <v>17</v>
      </c>
    </row>
    <row r="70" spans="1:8" ht="12" customHeight="1" x14ac:dyDescent="0.25">
      <c r="A70" s="110" t="s">
        <v>18</v>
      </c>
      <c r="B70" s="17"/>
      <c r="C70" s="17"/>
      <c r="D70" s="17"/>
      <c r="E70" s="17"/>
      <c r="F70" s="17"/>
      <c r="G70" s="17"/>
      <c r="H70" s="111" t="s">
        <v>19</v>
      </c>
    </row>
    <row r="71" spans="1:8" ht="12" customHeight="1" x14ac:dyDescent="0.25">
      <c r="A71" s="110" t="s">
        <v>20</v>
      </c>
      <c r="B71" s="17"/>
      <c r="C71" s="17">
        <v>684</v>
      </c>
      <c r="D71" s="17"/>
      <c r="E71" s="17"/>
      <c r="F71" s="17"/>
      <c r="G71" s="17"/>
      <c r="H71" s="111" t="s">
        <v>21</v>
      </c>
    </row>
    <row r="72" spans="1:8" ht="12" customHeight="1" x14ac:dyDescent="0.25">
      <c r="A72" s="110" t="s">
        <v>22</v>
      </c>
      <c r="B72" s="17"/>
      <c r="C72" s="17"/>
      <c r="D72" s="17"/>
      <c r="E72" s="17"/>
      <c r="F72" s="17"/>
      <c r="G72" s="17"/>
      <c r="H72" s="111" t="s">
        <v>23</v>
      </c>
    </row>
    <row r="73" spans="1:8" ht="12" customHeight="1" x14ac:dyDescent="0.25">
      <c r="A73" s="110" t="s">
        <v>24</v>
      </c>
      <c r="B73" s="17"/>
      <c r="C73" s="17"/>
      <c r="D73" s="17"/>
      <c r="E73" s="17"/>
      <c r="F73" s="17"/>
      <c r="G73" s="17"/>
      <c r="H73" s="111" t="s">
        <v>25</v>
      </c>
    </row>
    <row r="74" spans="1:8" ht="12" customHeight="1" x14ac:dyDescent="0.25">
      <c r="A74" s="110" t="s">
        <v>26</v>
      </c>
      <c r="B74" s="17"/>
      <c r="C74" s="17"/>
      <c r="D74" s="17"/>
      <c r="E74" s="17"/>
      <c r="F74" s="17"/>
      <c r="G74" s="17"/>
      <c r="H74" s="111" t="s">
        <v>27</v>
      </c>
    </row>
    <row r="75" spans="1:8" ht="12" customHeight="1" x14ac:dyDescent="0.25">
      <c r="A75" s="110" t="s">
        <v>28</v>
      </c>
      <c r="B75" s="17"/>
      <c r="C75" s="17"/>
      <c r="D75" s="17"/>
      <c r="E75" s="17"/>
      <c r="F75" s="17"/>
      <c r="G75" s="17"/>
      <c r="H75" s="111" t="s">
        <v>29</v>
      </c>
    </row>
    <row r="76" spans="1:8" ht="12" customHeight="1" x14ac:dyDescent="0.25">
      <c r="A76" s="110" t="s">
        <v>73</v>
      </c>
      <c r="B76" s="17"/>
      <c r="C76" s="17"/>
      <c r="D76" s="17"/>
      <c r="E76" s="17"/>
      <c r="F76" s="17"/>
      <c r="G76" s="17"/>
      <c r="H76" s="111" t="s">
        <v>76</v>
      </c>
    </row>
    <row r="77" spans="1:8" x14ac:dyDescent="0.25">
      <c r="A77" s="151" t="s">
        <v>32</v>
      </c>
      <c r="B77" s="305">
        <f t="shared" ref="B77:G77" si="11">SUM(B78:B86)</f>
        <v>0</v>
      </c>
      <c r="C77" s="139">
        <f t="shared" si="11"/>
        <v>0</v>
      </c>
      <c r="D77" s="139">
        <f t="shared" si="11"/>
        <v>0</v>
      </c>
      <c r="E77" s="139">
        <f t="shared" si="11"/>
        <v>13538</v>
      </c>
      <c r="F77" s="139">
        <f t="shared" si="11"/>
        <v>0</v>
      </c>
      <c r="G77" s="139">
        <f t="shared" si="11"/>
        <v>0</v>
      </c>
      <c r="H77" s="185" t="s">
        <v>33</v>
      </c>
    </row>
    <row r="78" spans="1:8" ht="12" customHeight="1" x14ac:dyDescent="0.25">
      <c r="A78" s="110" t="s">
        <v>15</v>
      </c>
      <c r="B78" s="17"/>
      <c r="C78" s="17"/>
      <c r="D78" s="17"/>
      <c r="E78" s="17"/>
      <c r="F78" s="17"/>
      <c r="G78" s="17"/>
      <c r="H78" s="111" t="s">
        <v>16</v>
      </c>
    </row>
    <row r="79" spans="1:8" ht="12" customHeight="1" x14ac:dyDescent="0.25">
      <c r="A79" s="108" t="s">
        <v>93</v>
      </c>
      <c r="B79" s="17"/>
      <c r="C79" s="17"/>
      <c r="D79" s="17"/>
      <c r="E79" s="17"/>
      <c r="F79" s="17"/>
      <c r="G79" s="17"/>
      <c r="H79" s="109" t="s">
        <v>34</v>
      </c>
    </row>
    <row r="80" spans="1:8" ht="12" customHeight="1" x14ac:dyDescent="0.25">
      <c r="A80" s="110" t="s">
        <v>18</v>
      </c>
      <c r="B80" s="17"/>
      <c r="C80" s="17"/>
      <c r="D80" s="17"/>
      <c r="E80" s="17"/>
      <c r="F80" s="17"/>
      <c r="G80" s="17"/>
      <c r="H80" s="111" t="s">
        <v>19</v>
      </c>
    </row>
    <row r="81" spans="1:8" ht="12" customHeight="1" x14ac:dyDescent="0.25">
      <c r="A81" s="110" t="s">
        <v>20</v>
      </c>
      <c r="B81" s="17"/>
      <c r="C81" s="17"/>
      <c r="D81" s="17"/>
      <c r="E81" s="17"/>
      <c r="F81" s="17"/>
      <c r="G81" s="17"/>
      <c r="H81" s="111" t="s">
        <v>21</v>
      </c>
    </row>
    <row r="82" spans="1:8" ht="12" customHeight="1" x14ac:dyDescent="0.25">
      <c r="A82" s="110" t="s">
        <v>35</v>
      </c>
      <c r="B82" s="17"/>
      <c r="C82" s="17"/>
      <c r="D82" s="17"/>
      <c r="E82" s="17">
        <v>11284</v>
      </c>
      <c r="F82" s="17"/>
      <c r="G82" s="17"/>
      <c r="H82" s="111" t="s">
        <v>23</v>
      </c>
    </row>
    <row r="83" spans="1:8" ht="12" customHeight="1" x14ac:dyDescent="0.25">
      <c r="A83" s="110" t="s">
        <v>24</v>
      </c>
      <c r="B83" s="17"/>
      <c r="C83" s="17"/>
      <c r="D83" s="17"/>
      <c r="E83" s="17"/>
      <c r="F83" s="17"/>
      <c r="G83" s="17"/>
      <c r="H83" s="111" t="s">
        <v>25</v>
      </c>
    </row>
    <row r="84" spans="1:8" ht="12" customHeight="1" x14ac:dyDescent="0.25">
      <c r="A84" s="110" t="s">
        <v>36</v>
      </c>
      <c r="B84" s="17"/>
      <c r="C84" s="17"/>
      <c r="D84" s="17"/>
      <c r="E84" s="17"/>
      <c r="F84" s="17"/>
      <c r="G84" s="17"/>
      <c r="H84" s="111" t="s">
        <v>27</v>
      </c>
    </row>
    <row r="85" spans="1:8" ht="12" customHeight="1" x14ac:dyDescent="0.25">
      <c r="A85" s="110" t="s">
        <v>28</v>
      </c>
      <c r="B85" s="17"/>
      <c r="C85" s="17"/>
      <c r="D85" s="17"/>
      <c r="E85" s="17"/>
      <c r="F85" s="17"/>
      <c r="G85" s="17"/>
      <c r="H85" s="111" t="s">
        <v>29</v>
      </c>
    </row>
    <row r="86" spans="1:8" ht="12" customHeight="1" x14ac:dyDescent="0.25">
      <c r="A86" s="110" t="s">
        <v>73</v>
      </c>
      <c r="B86" s="17"/>
      <c r="C86" s="17"/>
      <c r="D86" s="17"/>
      <c r="E86" s="17">
        <v>2254</v>
      </c>
      <c r="F86" s="17"/>
      <c r="G86" s="17"/>
      <c r="H86" s="111" t="s">
        <v>76</v>
      </c>
    </row>
    <row r="87" spans="1:8" x14ac:dyDescent="0.25">
      <c r="A87" s="152" t="s">
        <v>37</v>
      </c>
      <c r="B87" s="305">
        <f t="shared" ref="B87:G87" si="12">B88+B89+B90</f>
        <v>0</v>
      </c>
      <c r="C87" s="139">
        <f t="shared" si="12"/>
        <v>0</v>
      </c>
      <c r="D87" s="139">
        <f t="shared" si="12"/>
        <v>0</v>
      </c>
      <c r="E87" s="139">
        <f t="shared" si="12"/>
        <v>0</v>
      </c>
      <c r="F87" s="139">
        <f t="shared" si="12"/>
        <v>0</v>
      </c>
      <c r="G87" s="139">
        <f t="shared" si="12"/>
        <v>0</v>
      </c>
      <c r="H87" s="191" t="s">
        <v>38</v>
      </c>
    </row>
    <row r="88" spans="1:8" ht="12" customHeight="1" x14ac:dyDescent="0.25">
      <c r="A88" s="112" t="s">
        <v>41</v>
      </c>
      <c r="B88" s="17"/>
      <c r="C88" s="17"/>
      <c r="D88" s="17"/>
      <c r="E88" s="17"/>
      <c r="F88" s="17"/>
      <c r="G88" s="17"/>
      <c r="H88" s="113" t="s">
        <v>42</v>
      </c>
    </row>
    <row r="89" spans="1:8" ht="12" customHeight="1" x14ac:dyDescent="0.25">
      <c r="A89" s="110" t="s">
        <v>39</v>
      </c>
      <c r="B89" s="17"/>
      <c r="C89" s="17"/>
      <c r="D89" s="17"/>
      <c r="E89" s="17"/>
      <c r="F89" s="17"/>
      <c r="G89" s="17"/>
      <c r="H89" s="111" t="s">
        <v>40</v>
      </c>
    </row>
    <row r="90" spans="1:8" ht="12" customHeight="1" x14ac:dyDescent="0.25">
      <c r="A90" s="108" t="s">
        <v>43</v>
      </c>
      <c r="B90" s="17"/>
      <c r="C90" s="17"/>
      <c r="D90" s="17"/>
      <c r="E90" s="17"/>
      <c r="F90" s="17"/>
      <c r="G90" s="17"/>
      <c r="H90" s="109" t="s">
        <v>44</v>
      </c>
    </row>
    <row r="91" spans="1:8" ht="25.5" x14ac:dyDescent="0.25">
      <c r="A91" s="153" t="s">
        <v>45</v>
      </c>
      <c r="B91" s="305">
        <f t="shared" ref="B91:G91" si="13">SUM(B92:B100)</f>
        <v>0</v>
      </c>
      <c r="C91" s="139">
        <f t="shared" si="13"/>
        <v>0</v>
      </c>
      <c r="D91" s="139">
        <f t="shared" si="13"/>
        <v>0</v>
      </c>
      <c r="E91" s="139">
        <f t="shared" si="13"/>
        <v>0</v>
      </c>
      <c r="F91" s="139">
        <f t="shared" si="13"/>
        <v>0</v>
      </c>
      <c r="G91" s="139">
        <f t="shared" si="13"/>
        <v>0</v>
      </c>
      <c r="H91" s="191" t="s">
        <v>46</v>
      </c>
    </row>
    <row r="92" spans="1:8" ht="12" customHeight="1" x14ac:dyDescent="0.25">
      <c r="A92" s="110" t="s">
        <v>47</v>
      </c>
      <c r="B92" s="17"/>
      <c r="C92" s="17"/>
      <c r="D92" s="17"/>
      <c r="E92" s="17"/>
      <c r="F92" s="17"/>
      <c r="G92" s="17"/>
      <c r="H92" s="111" t="s">
        <v>48</v>
      </c>
    </row>
    <row r="93" spans="1:8" ht="12" customHeight="1" x14ac:dyDescent="0.25">
      <c r="A93" s="110" t="s">
        <v>15</v>
      </c>
      <c r="B93" s="17"/>
      <c r="C93" s="17"/>
      <c r="D93" s="17"/>
      <c r="E93" s="17"/>
      <c r="F93" s="17"/>
      <c r="G93" s="17"/>
      <c r="H93" s="111" t="s">
        <v>16</v>
      </c>
    </row>
    <row r="94" spans="1:8" ht="12" customHeight="1" x14ac:dyDescent="0.25">
      <c r="A94" s="108" t="s">
        <v>94</v>
      </c>
      <c r="B94" s="17"/>
      <c r="C94" s="17"/>
      <c r="D94" s="17"/>
      <c r="E94" s="17"/>
      <c r="F94" s="17"/>
      <c r="G94" s="17"/>
      <c r="H94" s="109" t="s">
        <v>17</v>
      </c>
    </row>
    <row r="95" spans="1:8" ht="12" customHeight="1" x14ac:dyDescent="0.25">
      <c r="A95" s="110" t="s">
        <v>18</v>
      </c>
      <c r="B95" s="17"/>
      <c r="C95" s="17"/>
      <c r="D95" s="17"/>
      <c r="E95" s="17"/>
      <c r="F95" s="17"/>
      <c r="G95" s="17"/>
      <c r="H95" s="111" t="s">
        <v>19</v>
      </c>
    </row>
    <row r="96" spans="1:8" ht="12" customHeight="1" x14ac:dyDescent="0.25">
      <c r="A96" s="110" t="s">
        <v>20</v>
      </c>
      <c r="B96" s="17"/>
      <c r="C96" s="17"/>
      <c r="D96" s="17"/>
      <c r="E96" s="17"/>
      <c r="F96" s="17"/>
      <c r="G96" s="17"/>
      <c r="H96" s="111" t="s">
        <v>21</v>
      </c>
    </row>
    <row r="97" spans="1:8" ht="12" customHeight="1" x14ac:dyDescent="0.25">
      <c r="A97" s="110" t="s">
        <v>35</v>
      </c>
      <c r="B97" s="17"/>
      <c r="C97" s="17"/>
      <c r="D97" s="17"/>
      <c r="E97" s="17"/>
      <c r="F97" s="17"/>
      <c r="G97" s="17"/>
      <c r="H97" s="111" t="s">
        <v>23</v>
      </c>
    </row>
    <row r="98" spans="1:8" ht="12" customHeight="1" x14ac:dyDescent="0.25">
      <c r="A98" s="110" t="s">
        <v>26</v>
      </c>
      <c r="B98" s="17"/>
      <c r="C98" s="17"/>
      <c r="D98" s="17"/>
      <c r="E98" s="17"/>
      <c r="F98" s="17"/>
      <c r="G98" s="17"/>
      <c r="H98" s="111" t="s">
        <v>27</v>
      </c>
    </row>
    <row r="99" spans="1:8" ht="12" customHeight="1" x14ac:dyDescent="0.25">
      <c r="A99" s="110" t="s">
        <v>28</v>
      </c>
      <c r="B99" s="17"/>
      <c r="C99" s="17"/>
      <c r="D99" s="17"/>
      <c r="E99" s="17"/>
      <c r="F99" s="17"/>
      <c r="G99" s="17"/>
      <c r="H99" s="111" t="s">
        <v>29</v>
      </c>
    </row>
    <row r="100" spans="1:8" ht="12" customHeight="1" x14ac:dyDescent="0.25">
      <c r="A100" s="110" t="s">
        <v>75</v>
      </c>
      <c r="B100" s="17"/>
      <c r="C100" s="17"/>
      <c r="D100" s="17"/>
      <c r="E100" s="17"/>
      <c r="F100" s="17"/>
      <c r="G100" s="17"/>
      <c r="H100" s="111" t="s">
        <v>76</v>
      </c>
    </row>
    <row r="101" spans="1:8" x14ac:dyDescent="0.25">
      <c r="A101" s="152" t="s">
        <v>49</v>
      </c>
      <c r="B101" s="139"/>
      <c r="C101" s="139"/>
      <c r="D101" s="139"/>
      <c r="E101" s="139"/>
      <c r="F101" s="139"/>
      <c r="G101" s="139"/>
      <c r="H101" s="196" t="s">
        <v>50</v>
      </c>
    </row>
    <row r="102" spans="1:8" ht="25.5" x14ac:dyDescent="0.25">
      <c r="A102" s="288" t="s">
        <v>51</v>
      </c>
      <c r="B102" s="305">
        <f t="shared" ref="B102:G102" si="14">B66-B67+B77+B87-B91-B101</f>
        <v>8303</v>
      </c>
      <c r="C102" s="139">
        <f t="shared" si="14"/>
        <v>13392</v>
      </c>
      <c r="D102" s="139">
        <f t="shared" si="14"/>
        <v>23461</v>
      </c>
      <c r="E102" s="139">
        <f t="shared" si="14"/>
        <v>8804</v>
      </c>
      <c r="F102" s="139">
        <f t="shared" si="14"/>
        <v>318</v>
      </c>
      <c r="G102" s="139">
        <f t="shared" si="14"/>
        <v>6249</v>
      </c>
      <c r="H102" s="191" t="s">
        <v>52</v>
      </c>
    </row>
    <row r="103" spans="1:8" x14ac:dyDescent="0.25">
      <c r="A103" s="152" t="s">
        <v>53</v>
      </c>
      <c r="B103" s="305">
        <f t="shared" ref="B103:G103" si="15">B104+B106</f>
        <v>8303</v>
      </c>
      <c r="C103" s="139">
        <f t="shared" si="15"/>
        <v>13392</v>
      </c>
      <c r="D103" s="139">
        <f t="shared" si="15"/>
        <v>23461</v>
      </c>
      <c r="E103" s="139">
        <f t="shared" si="15"/>
        <v>8804</v>
      </c>
      <c r="F103" s="139">
        <f t="shared" si="15"/>
        <v>318</v>
      </c>
      <c r="G103" s="139">
        <f t="shared" si="15"/>
        <v>6249</v>
      </c>
      <c r="H103" s="196" t="s">
        <v>54</v>
      </c>
    </row>
    <row r="104" spans="1:8" ht="25.5" x14ac:dyDescent="0.25">
      <c r="A104" s="153" t="s">
        <v>55</v>
      </c>
      <c r="B104" s="139"/>
      <c r="C104" s="139"/>
      <c r="D104" s="139">
        <v>23461</v>
      </c>
      <c r="E104" s="139">
        <v>8804</v>
      </c>
      <c r="F104" s="139">
        <v>318</v>
      </c>
      <c r="G104" s="139">
        <v>226</v>
      </c>
      <c r="H104" s="191" t="s">
        <v>56</v>
      </c>
    </row>
    <row r="105" spans="1:8" ht="12" customHeight="1" x14ac:dyDescent="0.25">
      <c r="A105" s="154" t="s">
        <v>57</v>
      </c>
      <c r="B105" s="17"/>
      <c r="C105" s="17"/>
      <c r="D105" s="17"/>
      <c r="E105" s="17"/>
      <c r="F105" s="17"/>
      <c r="G105" s="17"/>
      <c r="H105" s="181" t="s">
        <v>58</v>
      </c>
    </row>
    <row r="106" spans="1:8" ht="18" customHeight="1" x14ac:dyDescent="0.25">
      <c r="A106" s="153" t="s">
        <v>59</v>
      </c>
      <c r="B106" s="305">
        <f t="shared" ref="B106:G106" si="16">SUM(B107:B112)</f>
        <v>8303</v>
      </c>
      <c r="C106" s="139">
        <f t="shared" si="16"/>
        <v>13392</v>
      </c>
      <c r="D106" s="139">
        <f t="shared" si="16"/>
        <v>0</v>
      </c>
      <c r="E106" s="139">
        <f t="shared" si="16"/>
        <v>0</v>
      </c>
      <c r="F106" s="139">
        <f t="shared" si="16"/>
        <v>0</v>
      </c>
      <c r="G106" s="139">
        <f t="shared" si="16"/>
        <v>6023</v>
      </c>
      <c r="H106" s="191" t="s">
        <v>60</v>
      </c>
    </row>
    <row r="107" spans="1:8" ht="12" customHeight="1" x14ac:dyDescent="0.25">
      <c r="A107" s="110" t="s">
        <v>61</v>
      </c>
      <c r="B107" s="17">
        <v>2867</v>
      </c>
      <c r="C107" s="17">
        <v>12241</v>
      </c>
      <c r="D107" s="17"/>
      <c r="E107" s="17"/>
      <c r="F107" s="17"/>
      <c r="G107" s="17">
        <v>2060</v>
      </c>
      <c r="H107" s="111" t="s">
        <v>62</v>
      </c>
    </row>
    <row r="108" spans="1:8" ht="12" customHeight="1" x14ac:dyDescent="0.25">
      <c r="A108" s="73" t="s">
        <v>63</v>
      </c>
      <c r="B108" s="17">
        <v>1732</v>
      </c>
      <c r="C108" s="17"/>
      <c r="D108" s="17"/>
      <c r="E108" s="17"/>
      <c r="F108" s="17"/>
      <c r="G108" s="17"/>
      <c r="H108" s="75" t="s">
        <v>64</v>
      </c>
    </row>
    <row r="109" spans="1:8" ht="12" customHeight="1" x14ac:dyDescent="0.25">
      <c r="A109" s="73" t="s">
        <v>65</v>
      </c>
      <c r="B109" s="17"/>
      <c r="C109" s="17"/>
      <c r="D109" s="17"/>
      <c r="E109" s="17"/>
      <c r="F109" s="17"/>
      <c r="G109" s="17">
        <v>3963</v>
      </c>
      <c r="H109" s="75" t="s">
        <v>66</v>
      </c>
    </row>
    <row r="110" spans="1:8" ht="12" customHeight="1" x14ac:dyDescent="0.25">
      <c r="A110" s="73" t="s">
        <v>67</v>
      </c>
      <c r="B110" s="17">
        <v>845</v>
      </c>
      <c r="C110" s="17"/>
      <c r="D110" s="17"/>
      <c r="E110" s="17"/>
      <c r="F110" s="17"/>
      <c r="G110" s="17"/>
      <c r="H110" s="75" t="s">
        <v>68</v>
      </c>
    </row>
    <row r="111" spans="1:8" ht="12" customHeight="1" x14ac:dyDescent="0.25">
      <c r="A111" s="73" t="s">
        <v>69</v>
      </c>
      <c r="B111" s="17">
        <v>440</v>
      </c>
      <c r="C111" s="17"/>
      <c r="D111" s="17"/>
      <c r="E111" s="17"/>
      <c r="F111" s="17"/>
      <c r="G111" s="17"/>
      <c r="H111" s="75" t="s">
        <v>70</v>
      </c>
    </row>
    <row r="112" spans="1:8" ht="12" customHeight="1" x14ac:dyDescent="0.25">
      <c r="A112" s="73" t="s">
        <v>30</v>
      </c>
      <c r="B112" s="17">
        <v>2419</v>
      </c>
      <c r="C112" s="17">
        <v>1151</v>
      </c>
      <c r="D112" s="17"/>
      <c r="E112" s="17"/>
      <c r="F112" s="17"/>
      <c r="G112" s="17"/>
      <c r="H112" s="75" t="s">
        <v>31</v>
      </c>
    </row>
    <row r="113" spans="1:8" x14ac:dyDescent="0.25">
      <c r="A113" s="152" t="s">
        <v>71</v>
      </c>
      <c r="B113" s="139">
        <f>B102-B103</f>
        <v>0</v>
      </c>
      <c r="C113" s="139">
        <f t="shared" ref="C113:G113" si="17">C102-C103</f>
        <v>0</v>
      </c>
      <c r="D113" s="139">
        <f t="shared" si="17"/>
        <v>0</v>
      </c>
      <c r="E113" s="139">
        <f t="shared" si="17"/>
        <v>0</v>
      </c>
      <c r="F113" s="139">
        <f t="shared" si="17"/>
        <v>0</v>
      </c>
      <c r="G113" s="139">
        <f t="shared" si="17"/>
        <v>0</v>
      </c>
      <c r="H113" s="196" t="s">
        <v>72</v>
      </c>
    </row>
  </sheetData>
  <pageMargins left="0.27559055118110237" right="0.18" top="0.52" bottom="0.23622047244094491" header="0.15748031496062992" footer="0.59"/>
  <pageSetup paperSize="9" scale="9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114"/>
  <sheetViews>
    <sheetView zoomScale="120" zoomScaleNormal="120" workbookViewId="0">
      <selection activeCell="C10" sqref="C10"/>
    </sheetView>
  </sheetViews>
  <sheetFormatPr defaultRowHeight="15" x14ac:dyDescent="0.25"/>
  <cols>
    <col min="1" max="1" width="29.28515625" customWidth="1"/>
    <col min="2" max="2" width="6.85546875" customWidth="1"/>
    <col min="3" max="3" width="9" customWidth="1"/>
    <col min="4" max="4" width="6.140625" customWidth="1"/>
    <col min="5" max="5" width="7.140625" customWidth="1"/>
    <col min="6" max="6" width="8.42578125" customWidth="1"/>
    <col min="7" max="7" width="7.28515625" customWidth="1"/>
    <col min="8" max="8" width="23.42578125" customWidth="1"/>
    <col min="9" max="9" width="7.85546875" customWidth="1"/>
    <col min="10" max="10" width="7.5703125" customWidth="1"/>
    <col min="11" max="11" width="7.42578125" customWidth="1"/>
    <col min="12" max="12" width="6.42578125" customWidth="1"/>
    <col min="13" max="13" width="7" customWidth="1"/>
    <col min="14" max="14" width="6.85546875" customWidth="1"/>
    <col min="15" max="15" width="8.140625" customWidth="1"/>
    <col min="16" max="16" width="7.42578125" customWidth="1"/>
    <col min="17" max="17" width="7.85546875" customWidth="1"/>
    <col min="18" max="18" width="8.28515625" customWidth="1"/>
    <col min="19" max="19" width="7.28515625" customWidth="1"/>
    <col min="20" max="20" width="36.28515625" customWidth="1"/>
  </cols>
  <sheetData>
    <row r="1" spans="1:8" ht="14.1" customHeight="1" x14ac:dyDescent="0.25">
      <c r="A1" s="446" t="s">
        <v>283</v>
      </c>
      <c r="B1" s="446"/>
      <c r="C1" s="446"/>
      <c r="D1" s="446"/>
      <c r="E1" s="446"/>
      <c r="F1" s="446"/>
      <c r="G1" s="446"/>
      <c r="H1" s="446"/>
    </row>
    <row r="2" spans="1:8" ht="14.1" customHeight="1" x14ac:dyDescent="0.25">
      <c r="A2" s="446" t="s">
        <v>284</v>
      </c>
      <c r="B2" s="446"/>
      <c r="C2" s="446"/>
      <c r="D2" s="446"/>
      <c r="E2" s="446"/>
      <c r="F2" s="446"/>
      <c r="G2" s="446"/>
      <c r="H2" s="446"/>
    </row>
    <row r="3" spans="1:8" ht="14.1" customHeight="1" x14ac:dyDescent="0.25">
      <c r="A3" s="41" t="s">
        <v>266</v>
      </c>
      <c r="B3" s="35"/>
      <c r="C3" s="35"/>
      <c r="D3" s="35"/>
      <c r="E3" s="35"/>
      <c r="F3" s="35"/>
      <c r="G3" s="35"/>
      <c r="H3" s="36" t="s">
        <v>0</v>
      </c>
    </row>
    <row r="4" spans="1:8" ht="81.75" customHeight="1" x14ac:dyDescent="0.25">
      <c r="A4" s="406"/>
      <c r="B4" s="179" t="s">
        <v>95</v>
      </c>
      <c r="C4" s="179" t="s">
        <v>96</v>
      </c>
      <c r="D4" s="179" t="s">
        <v>97</v>
      </c>
      <c r="E4" s="179" t="s">
        <v>98</v>
      </c>
      <c r="F4" s="176" t="s">
        <v>106</v>
      </c>
      <c r="G4" s="178" t="s">
        <v>100</v>
      </c>
      <c r="H4" s="178"/>
    </row>
    <row r="5" spans="1:8" ht="12" customHeight="1" x14ac:dyDescent="0.25">
      <c r="A5" s="105" t="s">
        <v>1</v>
      </c>
      <c r="B5" s="61"/>
      <c r="C5" s="61"/>
      <c r="D5" s="61"/>
      <c r="E5" s="61"/>
      <c r="F5" s="61"/>
      <c r="G5" s="61"/>
      <c r="H5" s="107" t="s">
        <v>2</v>
      </c>
    </row>
    <row r="6" spans="1:8" ht="12" customHeight="1" x14ac:dyDescent="0.25">
      <c r="A6" s="105" t="s">
        <v>3</v>
      </c>
      <c r="B6" s="61"/>
      <c r="C6" s="61">
        <v>460.755</v>
      </c>
      <c r="D6" s="61">
        <v>244.34800000000001</v>
      </c>
      <c r="E6" s="61">
        <v>2626.2620099999999</v>
      </c>
      <c r="F6" s="61">
        <v>3571.9265399999995</v>
      </c>
      <c r="G6" s="61">
        <v>24841.032910000002</v>
      </c>
      <c r="H6" s="180" t="s">
        <v>4</v>
      </c>
    </row>
    <row r="7" spans="1:8" ht="12" customHeight="1" x14ac:dyDescent="0.25">
      <c r="A7" s="105" t="s">
        <v>5</v>
      </c>
      <c r="B7" s="61">
        <v>300.05290000000002</v>
      </c>
      <c r="C7" s="61"/>
      <c r="D7" s="61"/>
      <c r="E7" s="61">
        <v>1176.0011999999999</v>
      </c>
      <c r="F7" s="61">
        <v>1092.63336</v>
      </c>
      <c r="G7" s="61">
        <v>11815.16627</v>
      </c>
      <c r="H7" s="180" t="s">
        <v>6</v>
      </c>
    </row>
    <row r="8" spans="1:8" ht="12" customHeight="1" x14ac:dyDescent="0.25">
      <c r="A8" s="105" t="s">
        <v>7</v>
      </c>
      <c r="B8" s="61">
        <v>300.05290000000002</v>
      </c>
      <c r="C8" s="61">
        <v>5.22</v>
      </c>
      <c r="D8" s="61">
        <v>12.690999999999999</v>
      </c>
      <c r="E8" s="61">
        <v>1.0315799999999999</v>
      </c>
      <c r="F8" s="61">
        <v>-6.19801</v>
      </c>
      <c r="G8" s="61">
        <v>-51.636389999999999</v>
      </c>
      <c r="H8" s="107" t="s">
        <v>8</v>
      </c>
    </row>
    <row r="9" spans="1:8" ht="12" customHeight="1" x14ac:dyDescent="0.25">
      <c r="A9" s="105" t="s">
        <v>9</v>
      </c>
      <c r="B9" s="61"/>
      <c r="C9" s="61"/>
      <c r="D9" s="61"/>
      <c r="E9" s="61"/>
      <c r="F9" s="61"/>
      <c r="G9" s="61"/>
      <c r="H9" s="107" t="s">
        <v>10</v>
      </c>
    </row>
    <row r="10" spans="1:8" ht="18.75" customHeight="1" x14ac:dyDescent="0.25">
      <c r="A10" s="151" t="s">
        <v>11</v>
      </c>
      <c r="B10" s="307">
        <f>B5+B6-B7+B8-B9</f>
        <v>0</v>
      </c>
      <c r="C10" s="308">
        <f t="shared" ref="C10:G10" si="0">C5+C6-C7+C8-C9</f>
        <v>465.97500000000002</v>
      </c>
      <c r="D10" s="308">
        <f t="shared" si="0"/>
        <v>257.03899999999999</v>
      </c>
      <c r="E10" s="308">
        <f t="shared" si="0"/>
        <v>1451.2923900000001</v>
      </c>
      <c r="F10" s="308">
        <f t="shared" si="0"/>
        <v>2473.0951699999996</v>
      </c>
      <c r="G10" s="195">
        <f t="shared" si="0"/>
        <v>12974.230250000002</v>
      </c>
      <c r="H10" s="185" t="s">
        <v>12</v>
      </c>
    </row>
    <row r="11" spans="1:8" ht="17.25" customHeight="1" x14ac:dyDescent="0.25">
      <c r="A11" s="151" t="s">
        <v>13</v>
      </c>
      <c r="B11" s="307">
        <f>SUM(B12:B20)</f>
        <v>0</v>
      </c>
      <c r="C11" s="308">
        <f t="shared" ref="C11:G11" si="1">SUM(C12:C20)</f>
        <v>465.97500000000002</v>
      </c>
      <c r="D11" s="308">
        <f t="shared" si="1"/>
        <v>257.03899999999999</v>
      </c>
      <c r="E11" s="308">
        <f t="shared" si="1"/>
        <v>0</v>
      </c>
      <c r="F11" s="308">
        <f t="shared" si="1"/>
        <v>0</v>
      </c>
      <c r="G11" s="195">
        <f t="shared" si="1"/>
        <v>0</v>
      </c>
      <c r="H11" s="185" t="s">
        <v>14</v>
      </c>
    </row>
    <row r="12" spans="1:8" ht="12" customHeight="1" x14ac:dyDescent="0.25">
      <c r="A12" s="110" t="s">
        <v>15</v>
      </c>
      <c r="B12" s="61"/>
      <c r="C12" s="61"/>
      <c r="D12" s="61"/>
      <c r="E12" s="61"/>
      <c r="F12" s="61"/>
      <c r="G12" s="61"/>
      <c r="H12" s="111" t="s">
        <v>16</v>
      </c>
    </row>
    <row r="13" spans="1:8" ht="12" customHeight="1" x14ac:dyDescent="0.25">
      <c r="A13" s="108" t="s">
        <v>78</v>
      </c>
      <c r="B13" s="61"/>
      <c r="C13" s="61"/>
      <c r="D13" s="61"/>
      <c r="E13" s="61"/>
      <c r="F13" s="61"/>
      <c r="G13" s="61"/>
      <c r="H13" s="109" t="s">
        <v>17</v>
      </c>
    </row>
    <row r="14" spans="1:8" ht="12" customHeight="1" x14ac:dyDescent="0.25">
      <c r="A14" s="110" t="s">
        <v>18</v>
      </c>
      <c r="B14" s="61"/>
      <c r="C14" s="61"/>
      <c r="D14" s="61"/>
      <c r="E14" s="61"/>
      <c r="F14" s="61"/>
      <c r="G14" s="61"/>
      <c r="H14" s="111" t="s">
        <v>19</v>
      </c>
    </row>
    <row r="15" spans="1:8" ht="12" customHeight="1" x14ac:dyDescent="0.25">
      <c r="A15" s="110" t="s">
        <v>20</v>
      </c>
      <c r="B15" s="61"/>
      <c r="C15" s="61"/>
      <c r="D15" s="61"/>
      <c r="E15" s="61"/>
      <c r="F15" s="61"/>
      <c r="G15" s="61"/>
      <c r="H15" s="111" t="s">
        <v>21</v>
      </c>
    </row>
    <row r="16" spans="1:8" ht="12" customHeight="1" x14ac:dyDescent="0.25">
      <c r="A16" s="110" t="s">
        <v>22</v>
      </c>
      <c r="B16" s="61"/>
      <c r="C16" s="61">
        <v>424.8</v>
      </c>
      <c r="D16" s="61">
        <v>206.53399999999999</v>
      </c>
      <c r="E16" s="61"/>
      <c r="F16" s="61"/>
      <c r="G16" s="61"/>
      <c r="H16" s="111" t="s">
        <v>23</v>
      </c>
    </row>
    <row r="17" spans="1:8" ht="12" customHeight="1" x14ac:dyDescent="0.25">
      <c r="A17" s="110" t="s">
        <v>24</v>
      </c>
      <c r="B17" s="61"/>
      <c r="C17" s="61"/>
      <c r="D17" s="61"/>
      <c r="E17" s="61"/>
      <c r="F17" s="61"/>
      <c r="G17" s="61"/>
      <c r="H17" s="111" t="s">
        <v>25</v>
      </c>
    </row>
    <row r="18" spans="1:8" ht="12" customHeight="1" x14ac:dyDescent="0.25">
      <c r="A18" s="110" t="s">
        <v>26</v>
      </c>
      <c r="B18" s="61"/>
      <c r="C18" s="61"/>
      <c r="D18" s="61"/>
      <c r="E18" s="61"/>
      <c r="F18" s="61"/>
      <c r="G18" s="61"/>
      <c r="H18" s="111" t="s">
        <v>27</v>
      </c>
    </row>
    <row r="19" spans="1:8" ht="12" customHeight="1" x14ac:dyDescent="0.25">
      <c r="A19" s="110" t="s">
        <v>28</v>
      </c>
      <c r="B19" s="61"/>
      <c r="C19" s="61"/>
      <c r="D19" s="61"/>
      <c r="E19" s="61"/>
      <c r="F19" s="61"/>
      <c r="G19" s="61"/>
      <c r="H19" s="111" t="s">
        <v>29</v>
      </c>
    </row>
    <row r="20" spans="1:8" ht="12" customHeight="1" x14ac:dyDescent="0.25">
      <c r="A20" s="110" t="s">
        <v>73</v>
      </c>
      <c r="B20" s="61"/>
      <c r="C20" s="61">
        <v>41.174999999999997</v>
      </c>
      <c r="D20" s="61">
        <v>50.504999999999995</v>
      </c>
      <c r="E20" s="61"/>
      <c r="F20" s="61"/>
      <c r="G20" s="61"/>
      <c r="H20" s="111" t="s">
        <v>76</v>
      </c>
    </row>
    <row r="21" spans="1:8" ht="18" customHeight="1" x14ac:dyDescent="0.25">
      <c r="A21" s="151" t="s">
        <v>32</v>
      </c>
      <c r="B21" s="307">
        <f>SUM(B22:B30)</f>
        <v>0</v>
      </c>
      <c r="C21" s="308">
        <f t="shared" ref="C21:G21" si="2">SUM(C22:C30)</f>
        <v>0</v>
      </c>
      <c r="D21" s="308">
        <f t="shared" si="2"/>
        <v>0</v>
      </c>
      <c r="E21" s="308">
        <f t="shared" si="2"/>
        <v>0</v>
      </c>
      <c r="F21" s="308">
        <f t="shared" si="2"/>
        <v>0</v>
      </c>
      <c r="G21" s="195">
        <f t="shared" si="2"/>
        <v>0</v>
      </c>
      <c r="H21" s="185" t="s">
        <v>33</v>
      </c>
    </row>
    <row r="22" spans="1:8" ht="12" customHeight="1" x14ac:dyDescent="0.25">
      <c r="A22" s="110" t="s">
        <v>15</v>
      </c>
      <c r="B22" s="61"/>
      <c r="C22" s="61"/>
      <c r="D22" s="61"/>
      <c r="E22" s="61"/>
      <c r="F22" s="61"/>
      <c r="G22" s="61"/>
      <c r="H22" s="111" t="s">
        <v>16</v>
      </c>
    </row>
    <row r="23" spans="1:8" ht="12" customHeight="1" x14ac:dyDescent="0.25">
      <c r="A23" s="108" t="s">
        <v>78</v>
      </c>
      <c r="B23" s="61"/>
      <c r="C23" s="61"/>
      <c r="D23" s="61"/>
      <c r="E23" s="61"/>
      <c r="F23" s="61"/>
      <c r="G23" s="61"/>
      <c r="H23" s="109" t="s">
        <v>34</v>
      </c>
    </row>
    <row r="24" spans="1:8" ht="12" customHeight="1" x14ac:dyDescent="0.25">
      <c r="A24" s="110" t="s">
        <v>18</v>
      </c>
      <c r="B24" s="61"/>
      <c r="C24" s="61"/>
      <c r="D24" s="61"/>
      <c r="E24" s="61"/>
      <c r="F24" s="61"/>
      <c r="G24" s="61"/>
      <c r="H24" s="111" t="s">
        <v>19</v>
      </c>
    </row>
    <row r="25" spans="1:8" ht="12" customHeight="1" x14ac:dyDescent="0.25">
      <c r="A25" s="110" t="s">
        <v>20</v>
      </c>
      <c r="B25" s="61"/>
      <c r="C25" s="61"/>
      <c r="D25" s="61"/>
      <c r="E25" s="61"/>
      <c r="F25" s="61"/>
      <c r="G25" s="61"/>
      <c r="H25" s="111" t="s">
        <v>21</v>
      </c>
    </row>
    <row r="26" spans="1:8" ht="12" customHeight="1" x14ac:dyDescent="0.25">
      <c r="A26" s="110" t="s">
        <v>35</v>
      </c>
      <c r="B26" s="61"/>
      <c r="C26" s="61"/>
      <c r="D26" s="61"/>
      <c r="E26" s="61"/>
      <c r="F26" s="61"/>
      <c r="G26" s="61"/>
      <c r="H26" s="111" t="s">
        <v>23</v>
      </c>
    </row>
    <row r="27" spans="1:8" ht="12" customHeight="1" x14ac:dyDescent="0.25">
      <c r="A27" s="110" t="s">
        <v>24</v>
      </c>
      <c r="B27" s="61"/>
      <c r="C27" s="61"/>
      <c r="D27" s="61"/>
      <c r="E27" s="61"/>
      <c r="F27" s="61"/>
      <c r="G27" s="61"/>
      <c r="H27" s="111" t="s">
        <v>25</v>
      </c>
    </row>
    <row r="28" spans="1:8" ht="12" customHeight="1" x14ac:dyDescent="0.25">
      <c r="A28" s="110" t="s">
        <v>36</v>
      </c>
      <c r="B28" s="61"/>
      <c r="C28" s="61"/>
      <c r="D28" s="61"/>
      <c r="E28" s="61"/>
      <c r="F28" s="61"/>
      <c r="G28" s="61"/>
      <c r="H28" s="111" t="s">
        <v>27</v>
      </c>
    </row>
    <row r="29" spans="1:8" ht="12" customHeight="1" x14ac:dyDescent="0.25">
      <c r="A29" s="110" t="s">
        <v>28</v>
      </c>
      <c r="B29" s="61"/>
      <c r="C29" s="61"/>
      <c r="D29" s="61"/>
      <c r="E29" s="61"/>
      <c r="F29" s="61"/>
      <c r="G29" s="61"/>
      <c r="H29" s="111" t="s">
        <v>29</v>
      </c>
    </row>
    <row r="30" spans="1:8" ht="12" customHeight="1" x14ac:dyDescent="0.25">
      <c r="A30" s="110" t="s">
        <v>73</v>
      </c>
      <c r="B30" s="61"/>
      <c r="C30" s="61"/>
      <c r="D30" s="61"/>
      <c r="E30" s="61"/>
      <c r="F30" s="61"/>
      <c r="G30" s="61"/>
      <c r="H30" s="111" t="s">
        <v>76</v>
      </c>
    </row>
    <row r="31" spans="1:8" ht="12" customHeight="1" x14ac:dyDescent="0.25">
      <c r="A31" s="152" t="s">
        <v>37</v>
      </c>
      <c r="B31" s="307">
        <f>B32+B33+B34</f>
        <v>0</v>
      </c>
      <c r="C31" s="308">
        <f t="shared" ref="C31:G31" si="3">C32+C33+C34</f>
        <v>0</v>
      </c>
      <c r="D31" s="308">
        <f t="shared" si="3"/>
        <v>0</v>
      </c>
      <c r="E31" s="308">
        <f t="shared" si="3"/>
        <v>0</v>
      </c>
      <c r="F31" s="308">
        <f t="shared" si="3"/>
        <v>0</v>
      </c>
      <c r="G31" s="195">
        <f t="shared" si="3"/>
        <v>0</v>
      </c>
      <c r="H31" s="191" t="s">
        <v>38</v>
      </c>
    </row>
    <row r="32" spans="1:8" ht="12" customHeight="1" x14ac:dyDescent="0.25">
      <c r="A32" s="112" t="s">
        <v>41</v>
      </c>
      <c r="B32" s="61"/>
      <c r="C32" s="61"/>
      <c r="D32" s="61"/>
      <c r="E32" s="61"/>
      <c r="F32" s="61"/>
      <c r="G32" s="61"/>
      <c r="H32" s="113" t="s">
        <v>42</v>
      </c>
    </row>
    <row r="33" spans="1:8" ht="12" customHeight="1" x14ac:dyDescent="0.25">
      <c r="A33" s="110" t="s">
        <v>39</v>
      </c>
      <c r="B33" s="61"/>
      <c r="C33" s="61"/>
      <c r="D33" s="61"/>
      <c r="E33" s="61"/>
      <c r="F33" s="61"/>
      <c r="G33" s="61"/>
      <c r="H33" s="111" t="s">
        <v>40</v>
      </c>
    </row>
    <row r="34" spans="1:8" ht="12" customHeight="1" x14ac:dyDescent="0.25">
      <c r="A34" s="108" t="s">
        <v>43</v>
      </c>
      <c r="B34" s="61"/>
      <c r="C34" s="61"/>
      <c r="D34" s="61"/>
      <c r="E34" s="61"/>
      <c r="F34" s="61"/>
      <c r="G34" s="61"/>
      <c r="H34" s="109" t="s">
        <v>44</v>
      </c>
    </row>
    <row r="35" spans="1:8" ht="28.5" customHeight="1" x14ac:dyDescent="0.25">
      <c r="A35" s="153" t="s">
        <v>45</v>
      </c>
      <c r="B35" s="192">
        <f>SUM(B36:B44)</f>
        <v>0</v>
      </c>
      <c r="C35" s="136">
        <f t="shared" ref="C35:G35" si="4">SUM(C36:C44)</f>
        <v>0</v>
      </c>
      <c r="D35" s="136">
        <f t="shared" si="4"/>
        <v>0</v>
      </c>
      <c r="E35" s="136">
        <f t="shared" si="4"/>
        <v>0</v>
      </c>
      <c r="F35" s="136">
        <f t="shared" si="4"/>
        <v>0</v>
      </c>
      <c r="G35" s="136">
        <f t="shared" si="4"/>
        <v>1106.44526</v>
      </c>
      <c r="H35" s="191" t="s">
        <v>46</v>
      </c>
    </row>
    <row r="36" spans="1:8" ht="12" customHeight="1" x14ac:dyDescent="0.25">
      <c r="A36" s="110" t="s">
        <v>47</v>
      </c>
      <c r="B36" s="61"/>
      <c r="C36" s="61"/>
      <c r="D36" s="61"/>
      <c r="E36" s="61"/>
      <c r="F36" s="61"/>
      <c r="G36" s="61"/>
      <c r="H36" s="111" t="s">
        <v>48</v>
      </c>
    </row>
    <row r="37" spans="1:8" ht="12" customHeight="1" x14ac:dyDescent="0.25">
      <c r="A37" s="110" t="s">
        <v>15</v>
      </c>
      <c r="B37" s="61"/>
      <c r="C37" s="61"/>
      <c r="D37" s="61"/>
      <c r="E37" s="61"/>
      <c r="F37" s="61"/>
      <c r="G37" s="61"/>
      <c r="H37" s="111" t="s">
        <v>16</v>
      </c>
    </row>
    <row r="38" spans="1:8" ht="12" customHeight="1" x14ac:dyDescent="0.25">
      <c r="A38" s="108" t="s">
        <v>78</v>
      </c>
      <c r="B38" s="61"/>
      <c r="C38" s="61"/>
      <c r="D38" s="61"/>
      <c r="E38" s="61"/>
      <c r="F38" s="61"/>
      <c r="G38" s="61"/>
      <c r="H38" s="109" t="s">
        <v>17</v>
      </c>
    </row>
    <row r="39" spans="1:8" ht="12" customHeight="1" x14ac:dyDescent="0.25">
      <c r="A39" s="110" t="s">
        <v>18</v>
      </c>
      <c r="B39" s="61"/>
      <c r="C39" s="61"/>
      <c r="D39" s="61"/>
      <c r="E39" s="61"/>
      <c r="F39" s="61"/>
      <c r="G39" s="61"/>
      <c r="H39" s="111" t="s">
        <v>19</v>
      </c>
    </row>
    <row r="40" spans="1:8" ht="12" customHeight="1" x14ac:dyDescent="0.25">
      <c r="A40" s="110" t="s">
        <v>20</v>
      </c>
      <c r="B40" s="61"/>
      <c r="C40" s="61"/>
      <c r="D40" s="61"/>
      <c r="E40" s="61"/>
      <c r="F40" s="61"/>
      <c r="G40" s="61"/>
      <c r="H40" s="111" t="s">
        <v>21</v>
      </c>
    </row>
    <row r="41" spans="1:8" ht="12" customHeight="1" x14ac:dyDescent="0.25">
      <c r="A41" s="110" t="s">
        <v>35</v>
      </c>
      <c r="B41" s="61"/>
      <c r="C41" s="61"/>
      <c r="D41" s="61"/>
      <c r="E41" s="61"/>
      <c r="F41" s="61"/>
      <c r="G41" s="61"/>
      <c r="H41" s="111" t="s">
        <v>23</v>
      </c>
    </row>
    <row r="42" spans="1:8" ht="12" customHeight="1" x14ac:dyDescent="0.25">
      <c r="A42" s="110" t="s">
        <v>26</v>
      </c>
      <c r="B42" s="61"/>
      <c r="C42" s="61"/>
      <c r="D42" s="61"/>
      <c r="E42" s="61"/>
      <c r="F42" s="61"/>
      <c r="G42" s="61">
        <v>1106.44526</v>
      </c>
      <c r="H42" s="111" t="s">
        <v>27</v>
      </c>
    </row>
    <row r="43" spans="1:8" ht="12" customHeight="1" x14ac:dyDescent="0.25">
      <c r="A43" s="110" t="s">
        <v>28</v>
      </c>
      <c r="B43" s="61"/>
      <c r="C43" s="61"/>
      <c r="D43" s="61"/>
      <c r="E43" s="61"/>
      <c r="F43" s="61"/>
      <c r="G43" s="61"/>
      <c r="H43" s="111" t="s">
        <v>29</v>
      </c>
    </row>
    <row r="44" spans="1:8" ht="12" customHeight="1" x14ac:dyDescent="0.25">
      <c r="A44" s="110" t="s">
        <v>73</v>
      </c>
      <c r="B44" s="61"/>
      <c r="C44" s="61"/>
      <c r="D44" s="61"/>
      <c r="E44" s="61"/>
      <c r="F44" s="61"/>
      <c r="G44" s="61"/>
      <c r="H44" s="111" t="s">
        <v>76</v>
      </c>
    </row>
    <row r="45" spans="1:8" ht="15.75" customHeight="1" x14ac:dyDescent="0.25">
      <c r="A45" s="152" t="s">
        <v>49</v>
      </c>
      <c r="B45" s="192"/>
      <c r="C45" s="136"/>
      <c r="D45" s="136"/>
      <c r="E45" s="136"/>
      <c r="F45" s="136"/>
      <c r="G45" s="136"/>
      <c r="H45" s="196" t="s">
        <v>50</v>
      </c>
    </row>
    <row r="46" spans="1:8" ht="27" customHeight="1" x14ac:dyDescent="0.25">
      <c r="A46" s="288" t="s">
        <v>51</v>
      </c>
      <c r="B46" s="192">
        <f>B10-B11+B21+B31-B35-B45</f>
        <v>0</v>
      </c>
      <c r="C46" s="136">
        <f t="shared" ref="C46:G46" si="5">C10-C11+C21+C31-C35-C45</f>
        <v>0</v>
      </c>
      <c r="D46" s="136">
        <f t="shared" si="5"/>
        <v>0</v>
      </c>
      <c r="E46" s="136">
        <f t="shared" si="5"/>
        <v>1451.2923900000001</v>
      </c>
      <c r="F46" s="136">
        <f t="shared" si="5"/>
        <v>2473.0951699999996</v>
      </c>
      <c r="G46" s="136">
        <f t="shared" si="5"/>
        <v>11867.784990000002</v>
      </c>
      <c r="H46" s="191" t="s">
        <v>52</v>
      </c>
    </row>
    <row r="47" spans="1:8" ht="17.25" customHeight="1" x14ac:dyDescent="0.25">
      <c r="A47" s="152" t="s">
        <v>53</v>
      </c>
      <c r="B47" s="192">
        <f>B48+B50</f>
        <v>0</v>
      </c>
      <c r="C47" s="136">
        <f t="shared" ref="C47:G47" si="6">C48+C50</f>
        <v>0</v>
      </c>
      <c r="D47" s="136">
        <f t="shared" si="6"/>
        <v>0</v>
      </c>
      <c r="E47" s="136">
        <f t="shared" si="6"/>
        <v>1451.2923900000001</v>
      </c>
      <c r="F47" s="136">
        <f t="shared" si="6"/>
        <v>2473.0951700000001</v>
      </c>
      <c r="G47" s="136">
        <f t="shared" si="6"/>
        <v>11867.784989999998</v>
      </c>
      <c r="H47" s="196" t="s">
        <v>54</v>
      </c>
    </row>
    <row r="48" spans="1:8" ht="17.25" customHeight="1" x14ac:dyDescent="0.25">
      <c r="A48" s="153" t="s">
        <v>55</v>
      </c>
      <c r="B48" s="192"/>
      <c r="C48" s="136"/>
      <c r="D48" s="136"/>
      <c r="E48" s="136"/>
      <c r="F48" s="136"/>
      <c r="G48" s="136"/>
      <c r="H48" s="191" t="s">
        <v>56</v>
      </c>
    </row>
    <row r="49" spans="1:8" ht="12" customHeight="1" x14ac:dyDescent="0.25">
      <c r="A49" s="154" t="s">
        <v>57</v>
      </c>
      <c r="B49" s="61"/>
      <c r="C49" s="61"/>
      <c r="D49" s="61"/>
      <c r="E49" s="61"/>
      <c r="F49" s="61"/>
      <c r="G49" s="61"/>
      <c r="H49" s="181" t="s">
        <v>58</v>
      </c>
    </row>
    <row r="50" spans="1:8" ht="16.5" customHeight="1" x14ac:dyDescent="0.25">
      <c r="A50" s="153" t="s">
        <v>59</v>
      </c>
      <c r="B50" s="192">
        <f>SUM(B51:B56)</f>
        <v>0</v>
      </c>
      <c r="C50" s="136">
        <f t="shared" ref="C50:G50" si="7">SUM(C51:C56)</f>
        <v>0</v>
      </c>
      <c r="D50" s="136">
        <f t="shared" si="7"/>
        <v>0</v>
      </c>
      <c r="E50" s="136">
        <f t="shared" si="7"/>
        <v>1451.2923900000001</v>
      </c>
      <c r="F50" s="136">
        <f t="shared" si="7"/>
        <v>2473.0951700000001</v>
      </c>
      <c r="G50" s="136">
        <f t="shared" si="7"/>
        <v>11867.784989999998</v>
      </c>
      <c r="H50" s="191" t="s">
        <v>60</v>
      </c>
    </row>
    <row r="51" spans="1:8" ht="12" customHeight="1" x14ac:dyDescent="0.25">
      <c r="A51" s="110" t="s">
        <v>61</v>
      </c>
      <c r="B51" s="61"/>
      <c r="C51" s="61"/>
      <c r="D51" s="61"/>
      <c r="E51" s="61">
        <v>211.33322999999999</v>
      </c>
      <c r="F51" s="61">
        <v>3.8793299999999995</v>
      </c>
      <c r="G51" s="62">
        <v>366.0247</v>
      </c>
      <c r="H51" s="111" t="s">
        <v>62</v>
      </c>
    </row>
    <row r="52" spans="1:8" ht="12" customHeight="1" x14ac:dyDescent="0.25">
      <c r="A52" s="73" t="s">
        <v>63</v>
      </c>
      <c r="B52" s="61"/>
      <c r="C52" s="61"/>
      <c r="D52" s="61"/>
      <c r="E52" s="61">
        <v>0.98469000000000007</v>
      </c>
      <c r="F52" s="61">
        <v>2.6308099999999999</v>
      </c>
      <c r="G52" s="62">
        <v>398.82597999999996</v>
      </c>
      <c r="H52" s="75" t="s">
        <v>64</v>
      </c>
    </row>
    <row r="53" spans="1:8" ht="12" customHeight="1" x14ac:dyDescent="0.25">
      <c r="A53" s="73" t="s">
        <v>65</v>
      </c>
      <c r="B53" s="61"/>
      <c r="C53" s="61"/>
      <c r="D53" s="61"/>
      <c r="E53" s="61">
        <v>944.45838000000003</v>
      </c>
      <c r="F53" s="61">
        <v>2463.32996</v>
      </c>
      <c r="G53" s="62">
        <v>10468.605389999999</v>
      </c>
      <c r="H53" s="75" t="s">
        <v>66</v>
      </c>
    </row>
    <row r="54" spans="1:8" ht="12" customHeight="1" x14ac:dyDescent="0.25">
      <c r="A54" s="73" t="s">
        <v>67</v>
      </c>
      <c r="B54" s="61"/>
      <c r="C54" s="61"/>
      <c r="D54" s="61"/>
      <c r="E54" s="61">
        <v>198.29781</v>
      </c>
      <c r="F54" s="61"/>
      <c r="G54" s="61"/>
      <c r="H54" s="75" t="s">
        <v>68</v>
      </c>
    </row>
    <row r="55" spans="1:8" ht="12" customHeight="1" x14ac:dyDescent="0.25">
      <c r="A55" s="73" t="s">
        <v>69</v>
      </c>
      <c r="B55" s="61"/>
      <c r="C55" s="61"/>
      <c r="D55" s="61"/>
      <c r="E55" s="61">
        <v>22.0383</v>
      </c>
      <c r="F55" s="61">
        <v>3.2550699999999999</v>
      </c>
      <c r="G55" s="61">
        <v>634.32891999999993</v>
      </c>
      <c r="H55" s="75" t="s">
        <v>70</v>
      </c>
    </row>
    <row r="56" spans="1:8" ht="12" customHeight="1" x14ac:dyDescent="0.25">
      <c r="A56" s="73" t="s">
        <v>73</v>
      </c>
      <c r="B56" s="61"/>
      <c r="C56" s="61"/>
      <c r="D56" s="61"/>
      <c r="E56" s="61">
        <v>74.17998</v>
      </c>
      <c r="F56" s="61"/>
      <c r="G56" s="61"/>
      <c r="H56" s="75" t="s">
        <v>76</v>
      </c>
    </row>
    <row r="57" spans="1:8" ht="19.5" customHeight="1" x14ac:dyDescent="0.25">
      <c r="A57" s="152" t="s">
        <v>71</v>
      </c>
      <c r="B57" s="136">
        <f>B46-B47</f>
        <v>0</v>
      </c>
      <c r="C57" s="136">
        <f t="shared" ref="C57:G57" si="8">C46-C47</f>
        <v>0</v>
      </c>
      <c r="D57" s="136">
        <f t="shared" si="8"/>
        <v>0</v>
      </c>
      <c r="E57" s="136">
        <f t="shared" si="8"/>
        <v>0</v>
      </c>
      <c r="F57" s="136">
        <f t="shared" si="8"/>
        <v>0</v>
      </c>
      <c r="G57" s="136">
        <f t="shared" si="8"/>
        <v>0</v>
      </c>
      <c r="H57" s="196" t="s">
        <v>72</v>
      </c>
    </row>
    <row r="58" spans="1:8" ht="21" customHeight="1" x14ac:dyDescent="0.25">
      <c r="A58" s="63"/>
      <c r="B58" s="31"/>
      <c r="C58" s="31"/>
      <c r="D58" s="31"/>
      <c r="E58" s="31"/>
      <c r="F58" s="31"/>
      <c r="G58" s="31"/>
      <c r="H58" s="64"/>
    </row>
    <row r="59" spans="1:8" ht="14.1" customHeight="1" x14ac:dyDescent="0.25">
      <c r="A59" s="39" t="s">
        <v>282</v>
      </c>
      <c r="B59" s="35"/>
      <c r="C59" s="65"/>
      <c r="D59" s="66"/>
      <c r="E59" s="66"/>
      <c r="F59" s="66"/>
      <c r="G59" s="66"/>
      <c r="H59" s="55"/>
    </row>
    <row r="60" spans="1:8" ht="14.1" customHeight="1" x14ac:dyDescent="0.25">
      <c r="A60" s="41" t="s">
        <v>280</v>
      </c>
      <c r="B60" s="35"/>
      <c r="C60" s="67"/>
      <c r="D60" s="68"/>
      <c r="E60" s="68"/>
      <c r="F60" s="68"/>
      <c r="G60" s="68"/>
      <c r="H60" s="58" t="s">
        <v>0</v>
      </c>
    </row>
    <row r="61" spans="1:8" ht="76.5" x14ac:dyDescent="0.25">
      <c r="A61" s="59"/>
      <c r="B61" s="59" t="s">
        <v>101</v>
      </c>
      <c r="C61" s="37" t="s">
        <v>264</v>
      </c>
      <c r="D61" s="37" t="s">
        <v>102</v>
      </c>
      <c r="E61" s="37" t="s">
        <v>103</v>
      </c>
      <c r="F61" s="37" t="s">
        <v>107</v>
      </c>
      <c r="G61" s="60" t="s">
        <v>105</v>
      </c>
      <c r="H61" s="306"/>
    </row>
    <row r="62" spans="1:8" ht="12" customHeight="1" x14ac:dyDescent="0.25">
      <c r="A62" s="105" t="s">
        <v>1</v>
      </c>
      <c r="B62" s="45"/>
      <c r="C62" s="45"/>
      <c r="D62" s="45"/>
      <c r="E62" s="45"/>
      <c r="F62" s="45"/>
      <c r="G62" s="45"/>
      <c r="H62" s="107" t="s">
        <v>2</v>
      </c>
    </row>
    <row r="63" spans="1:8" ht="12" customHeight="1" x14ac:dyDescent="0.25">
      <c r="A63" s="105" t="s">
        <v>3</v>
      </c>
      <c r="B63" s="45">
        <v>349.92302999999998</v>
      </c>
      <c r="C63" s="45">
        <v>1523.8038499999998</v>
      </c>
      <c r="D63" s="45">
        <v>3112.6458000000002</v>
      </c>
      <c r="E63" s="45">
        <v>141.50399999999999</v>
      </c>
      <c r="F63" s="45">
        <v>14.673</v>
      </c>
      <c r="G63" s="45">
        <v>339.69223999999991</v>
      </c>
      <c r="H63" s="180" t="s">
        <v>4</v>
      </c>
    </row>
    <row r="64" spans="1:8" ht="12" customHeight="1" x14ac:dyDescent="0.25">
      <c r="A64" s="105" t="s">
        <v>5</v>
      </c>
      <c r="B64" s="45">
        <v>3.71577</v>
      </c>
      <c r="C64" s="45">
        <v>256.45238999999998</v>
      </c>
      <c r="D64" s="45">
        <v>2158.5390000000002</v>
      </c>
      <c r="E64" s="45">
        <v>347.77020000000005</v>
      </c>
      <c r="F64" s="45">
        <v>1.8894</v>
      </c>
      <c r="G64" s="45">
        <v>84.635799999999989</v>
      </c>
      <c r="H64" s="180" t="s">
        <v>6</v>
      </c>
    </row>
    <row r="65" spans="1:8" ht="12" customHeight="1" x14ac:dyDescent="0.25">
      <c r="A65" s="105" t="s">
        <v>7</v>
      </c>
      <c r="B65" s="45">
        <v>8.4138699999999993</v>
      </c>
      <c r="C65" s="45">
        <v>24.596279999999997</v>
      </c>
      <c r="D65" s="45">
        <v>-10.974600000000001</v>
      </c>
      <c r="E65" s="45">
        <v>15.9594</v>
      </c>
      <c r="F65" s="45"/>
      <c r="G65" s="45">
        <v>-7.7962400000000009</v>
      </c>
      <c r="H65" s="107" t="s">
        <v>8</v>
      </c>
    </row>
    <row r="66" spans="1:8" ht="12" customHeight="1" x14ac:dyDescent="0.25">
      <c r="A66" s="105" t="s">
        <v>9</v>
      </c>
      <c r="B66" s="45"/>
      <c r="C66" s="45"/>
      <c r="D66" s="45"/>
      <c r="E66" s="45"/>
      <c r="F66" s="45"/>
      <c r="G66" s="45"/>
      <c r="H66" s="107" t="s">
        <v>10</v>
      </c>
    </row>
    <row r="67" spans="1:8" ht="18" customHeight="1" x14ac:dyDescent="0.25">
      <c r="A67" s="151" t="s">
        <v>11</v>
      </c>
      <c r="B67" s="307">
        <f>B62+B63-B64+B65-B66</f>
        <v>354.62112999999994</v>
      </c>
      <c r="C67" s="308">
        <f t="shared" ref="C67:G67" si="9">C62+C63-C64+C65-C66</f>
        <v>1291.9477399999998</v>
      </c>
      <c r="D67" s="308">
        <f t="shared" si="9"/>
        <v>943.13220000000001</v>
      </c>
      <c r="E67" s="308">
        <f t="shared" si="9"/>
        <v>-190.30680000000007</v>
      </c>
      <c r="F67" s="308">
        <f t="shared" si="9"/>
        <v>12.7836</v>
      </c>
      <c r="G67" s="308">
        <f t="shared" si="9"/>
        <v>247.26019999999991</v>
      </c>
      <c r="H67" s="185" t="s">
        <v>12</v>
      </c>
    </row>
    <row r="68" spans="1:8" ht="18" customHeight="1" x14ac:dyDescent="0.25">
      <c r="A68" s="151" t="s">
        <v>13</v>
      </c>
      <c r="B68" s="307">
        <f>SUM(B69:B77)</f>
        <v>0</v>
      </c>
      <c r="C68" s="308">
        <f t="shared" ref="C68:G68" si="10">SUM(C69:C77)</f>
        <v>753.72325999999998</v>
      </c>
      <c r="D68" s="308">
        <f t="shared" si="10"/>
        <v>0</v>
      </c>
      <c r="E68" s="308">
        <f t="shared" si="10"/>
        <v>0</v>
      </c>
      <c r="F68" s="308">
        <f t="shared" si="10"/>
        <v>0</v>
      </c>
      <c r="G68" s="308">
        <f t="shared" si="10"/>
        <v>0</v>
      </c>
      <c r="H68" s="185" t="s">
        <v>14</v>
      </c>
    </row>
    <row r="69" spans="1:8" ht="12" customHeight="1" x14ac:dyDescent="0.25">
      <c r="A69" s="110" t="s">
        <v>15</v>
      </c>
      <c r="B69" s="45"/>
      <c r="C69" s="45">
        <v>726.23329999999999</v>
      </c>
      <c r="D69" s="45"/>
      <c r="E69" s="45"/>
      <c r="F69" s="45"/>
      <c r="G69" s="45"/>
      <c r="H69" s="111" t="s">
        <v>16</v>
      </c>
    </row>
    <row r="70" spans="1:8" ht="12" customHeight="1" x14ac:dyDescent="0.25">
      <c r="A70" s="108" t="s">
        <v>78</v>
      </c>
      <c r="B70" s="45"/>
      <c r="C70" s="45"/>
      <c r="D70" s="45"/>
      <c r="E70" s="45"/>
      <c r="F70" s="45"/>
      <c r="G70" s="45"/>
      <c r="H70" s="109" t="s">
        <v>17</v>
      </c>
    </row>
    <row r="71" spans="1:8" ht="12" customHeight="1" x14ac:dyDescent="0.25">
      <c r="A71" s="110" t="s">
        <v>18</v>
      </c>
      <c r="B71" s="45"/>
      <c r="C71" s="45"/>
      <c r="D71" s="45"/>
      <c r="E71" s="45"/>
      <c r="F71" s="45"/>
      <c r="G71" s="45"/>
      <c r="H71" s="111" t="s">
        <v>19</v>
      </c>
    </row>
    <row r="72" spans="1:8" ht="12" customHeight="1" x14ac:dyDescent="0.25">
      <c r="A72" s="110" t="s">
        <v>20</v>
      </c>
      <c r="B72" s="45"/>
      <c r="C72" s="45">
        <v>27.489959999999996</v>
      </c>
      <c r="D72" s="45"/>
      <c r="E72" s="45"/>
      <c r="F72" s="45"/>
      <c r="G72" s="45"/>
      <c r="H72" s="111" t="s">
        <v>21</v>
      </c>
    </row>
    <row r="73" spans="1:8" ht="12" customHeight="1" x14ac:dyDescent="0.25">
      <c r="A73" s="110" t="s">
        <v>22</v>
      </c>
      <c r="B73" s="45"/>
      <c r="C73" s="45"/>
      <c r="D73" s="45"/>
      <c r="E73" s="45"/>
      <c r="F73" s="45"/>
      <c r="G73" s="45"/>
      <c r="H73" s="111" t="s">
        <v>23</v>
      </c>
    </row>
    <row r="74" spans="1:8" ht="12" customHeight="1" x14ac:dyDescent="0.25">
      <c r="A74" s="110" t="s">
        <v>24</v>
      </c>
      <c r="B74" s="45"/>
      <c r="C74" s="45"/>
      <c r="D74" s="45"/>
      <c r="E74" s="45"/>
      <c r="F74" s="45"/>
      <c r="G74" s="45"/>
      <c r="H74" s="111" t="s">
        <v>25</v>
      </c>
    </row>
    <row r="75" spans="1:8" ht="12" customHeight="1" x14ac:dyDescent="0.25">
      <c r="A75" s="110" t="s">
        <v>26</v>
      </c>
      <c r="B75" s="45"/>
      <c r="C75" s="45"/>
      <c r="D75" s="45"/>
      <c r="E75" s="45"/>
      <c r="F75" s="45"/>
      <c r="G75" s="45"/>
      <c r="H75" s="111" t="s">
        <v>27</v>
      </c>
    </row>
    <row r="76" spans="1:8" ht="12" customHeight="1" x14ac:dyDescent="0.25">
      <c r="A76" s="110" t="s">
        <v>28</v>
      </c>
      <c r="B76" s="45"/>
      <c r="C76" s="45"/>
      <c r="D76" s="45"/>
      <c r="E76" s="45"/>
      <c r="F76" s="45"/>
      <c r="G76" s="45"/>
      <c r="H76" s="111" t="s">
        <v>29</v>
      </c>
    </row>
    <row r="77" spans="1:8" ht="12" customHeight="1" x14ac:dyDescent="0.25">
      <c r="A77" s="110" t="s">
        <v>73</v>
      </c>
      <c r="B77" s="45"/>
      <c r="C77" s="45"/>
      <c r="D77" s="45"/>
      <c r="E77" s="45"/>
      <c r="F77" s="45"/>
      <c r="G77" s="45"/>
      <c r="H77" s="111" t="s">
        <v>76</v>
      </c>
    </row>
    <row r="78" spans="1:8" ht="18" customHeight="1" x14ac:dyDescent="0.25">
      <c r="A78" s="151" t="s">
        <v>32</v>
      </c>
      <c r="B78" s="192">
        <f>SUM(B79:B87)</f>
        <v>0</v>
      </c>
      <c r="C78" s="136">
        <f t="shared" ref="C78:G78" si="11">SUM(C79:C87)</f>
        <v>0</v>
      </c>
      <c r="D78" s="136">
        <f t="shared" si="11"/>
        <v>0</v>
      </c>
      <c r="E78" s="136">
        <f t="shared" si="11"/>
        <v>544.22760000000005</v>
      </c>
      <c r="F78" s="136">
        <f t="shared" si="11"/>
        <v>0</v>
      </c>
      <c r="G78" s="136">
        <f t="shared" si="11"/>
        <v>0</v>
      </c>
      <c r="H78" s="185" t="s">
        <v>33</v>
      </c>
    </row>
    <row r="79" spans="1:8" ht="12" customHeight="1" x14ac:dyDescent="0.25">
      <c r="A79" s="110" t="s">
        <v>15</v>
      </c>
      <c r="B79" s="45"/>
      <c r="C79" s="45"/>
      <c r="D79" s="45"/>
      <c r="E79" s="45"/>
      <c r="F79" s="45"/>
      <c r="G79" s="45"/>
      <c r="H79" s="111" t="s">
        <v>16</v>
      </c>
    </row>
    <row r="80" spans="1:8" ht="12" customHeight="1" x14ac:dyDescent="0.25">
      <c r="A80" s="108" t="s">
        <v>78</v>
      </c>
      <c r="B80" s="45"/>
      <c r="C80" s="45"/>
      <c r="D80" s="45"/>
      <c r="E80" s="45"/>
      <c r="F80" s="45"/>
      <c r="G80" s="45"/>
      <c r="H80" s="109" t="s">
        <v>34</v>
      </c>
    </row>
    <row r="81" spans="1:8" ht="12" customHeight="1" x14ac:dyDescent="0.25">
      <c r="A81" s="110" t="s">
        <v>18</v>
      </c>
      <c r="B81" s="45"/>
      <c r="C81" s="45"/>
      <c r="D81" s="45"/>
      <c r="E81" s="45"/>
      <c r="F81" s="45"/>
      <c r="G81" s="45"/>
      <c r="H81" s="111" t="s">
        <v>19</v>
      </c>
    </row>
    <row r="82" spans="1:8" ht="12" customHeight="1" x14ac:dyDescent="0.25">
      <c r="A82" s="110" t="s">
        <v>20</v>
      </c>
      <c r="B82" s="45"/>
      <c r="C82" s="45"/>
      <c r="D82" s="45"/>
      <c r="E82" s="45"/>
      <c r="F82" s="45"/>
      <c r="G82" s="45"/>
      <c r="H82" s="111" t="s">
        <v>21</v>
      </c>
    </row>
    <row r="83" spans="1:8" ht="12" customHeight="1" x14ac:dyDescent="0.25">
      <c r="A83" s="110" t="s">
        <v>35</v>
      </c>
      <c r="B83" s="45"/>
      <c r="C83" s="45"/>
      <c r="D83" s="45"/>
      <c r="E83" s="45">
        <v>453.61680000000001</v>
      </c>
      <c r="F83" s="45"/>
      <c r="G83" s="45"/>
      <c r="H83" s="111" t="s">
        <v>23</v>
      </c>
    </row>
    <row r="84" spans="1:8" ht="12" customHeight="1" x14ac:dyDescent="0.25">
      <c r="A84" s="110" t="s">
        <v>24</v>
      </c>
      <c r="B84" s="45"/>
      <c r="C84" s="45"/>
      <c r="D84" s="45"/>
      <c r="E84" s="45"/>
      <c r="F84" s="45"/>
      <c r="G84" s="45"/>
      <c r="H84" s="111" t="s">
        <v>25</v>
      </c>
    </row>
    <row r="85" spans="1:8" ht="12" customHeight="1" x14ac:dyDescent="0.25">
      <c r="A85" s="110" t="s">
        <v>36</v>
      </c>
      <c r="B85" s="45"/>
      <c r="C85" s="45"/>
      <c r="D85" s="45"/>
      <c r="E85" s="45"/>
      <c r="F85" s="45"/>
      <c r="G85" s="45"/>
      <c r="H85" s="111" t="s">
        <v>27</v>
      </c>
    </row>
    <row r="86" spans="1:8" ht="12" customHeight="1" x14ac:dyDescent="0.25">
      <c r="A86" s="110" t="s">
        <v>28</v>
      </c>
      <c r="B86" s="45"/>
      <c r="C86" s="45"/>
      <c r="D86" s="45"/>
      <c r="E86" s="45"/>
      <c r="F86" s="45"/>
      <c r="G86" s="45"/>
      <c r="H86" s="111" t="s">
        <v>29</v>
      </c>
    </row>
    <row r="87" spans="1:8" ht="12" customHeight="1" x14ac:dyDescent="0.25">
      <c r="A87" s="110" t="s">
        <v>73</v>
      </c>
      <c r="B87" s="45"/>
      <c r="C87" s="45"/>
      <c r="D87" s="45"/>
      <c r="E87" s="45">
        <v>90.610799999999998</v>
      </c>
      <c r="F87" s="45"/>
      <c r="G87" s="45"/>
      <c r="H87" s="111" t="s">
        <v>76</v>
      </c>
    </row>
    <row r="88" spans="1:8" ht="14.1" customHeight="1" x14ac:dyDescent="0.25">
      <c r="A88" s="152" t="s">
        <v>37</v>
      </c>
      <c r="B88" s="192">
        <f>B89+B90+B91</f>
        <v>0</v>
      </c>
      <c r="C88" s="136">
        <f t="shared" ref="C88:G88" si="12">C89+C90+C91</f>
        <v>0</v>
      </c>
      <c r="D88" s="136">
        <f t="shared" si="12"/>
        <v>0</v>
      </c>
      <c r="E88" s="136">
        <f t="shared" si="12"/>
        <v>0</v>
      </c>
      <c r="F88" s="136">
        <f t="shared" si="12"/>
        <v>0</v>
      </c>
      <c r="G88" s="136">
        <f t="shared" si="12"/>
        <v>0</v>
      </c>
      <c r="H88" s="191" t="s">
        <v>38</v>
      </c>
    </row>
    <row r="89" spans="1:8" ht="12" customHeight="1" x14ac:dyDescent="0.25">
      <c r="A89" s="112" t="s">
        <v>41</v>
      </c>
      <c r="B89" s="45"/>
      <c r="C89" s="45"/>
      <c r="D89" s="45"/>
      <c r="E89" s="45"/>
      <c r="F89" s="45"/>
      <c r="G89" s="45"/>
      <c r="H89" s="113" t="s">
        <v>42</v>
      </c>
    </row>
    <row r="90" spans="1:8" ht="12" customHeight="1" x14ac:dyDescent="0.25">
      <c r="A90" s="110" t="s">
        <v>39</v>
      </c>
      <c r="B90" s="45"/>
      <c r="C90" s="45"/>
      <c r="D90" s="45"/>
      <c r="E90" s="45"/>
      <c r="F90" s="45"/>
      <c r="G90" s="45"/>
      <c r="H90" s="111" t="s">
        <v>40</v>
      </c>
    </row>
    <row r="91" spans="1:8" ht="12" customHeight="1" x14ac:dyDescent="0.25">
      <c r="A91" s="108" t="s">
        <v>43</v>
      </c>
      <c r="B91" s="45"/>
      <c r="C91" s="45"/>
      <c r="D91" s="45"/>
      <c r="E91" s="45"/>
      <c r="F91" s="45"/>
      <c r="G91" s="45"/>
      <c r="H91" s="109" t="s">
        <v>44</v>
      </c>
    </row>
    <row r="92" spans="1:8" ht="18" customHeight="1" x14ac:dyDescent="0.25">
      <c r="A92" s="153" t="s">
        <v>45</v>
      </c>
      <c r="B92" s="192">
        <f>SUM(B93:B101)</f>
        <v>0</v>
      </c>
      <c r="C92" s="136">
        <f t="shared" ref="C92:G92" si="13">SUM(C93:C101)</f>
        <v>0</v>
      </c>
      <c r="D92" s="136">
        <f t="shared" si="13"/>
        <v>0</v>
      </c>
      <c r="E92" s="136">
        <f t="shared" si="13"/>
        <v>0</v>
      </c>
      <c r="F92" s="136">
        <f t="shared" si="13"/>
        <v>0</v>
      </c>
      <c r="G92" s="136">
        <f t="shared" si="13"/>
        <v>0</v>
      </c>
      <c r="H92" s="191" t="s">
        <v>46</v>
      </c>
    </row>
    <row r="93" spans="1:8" ht="12" customHeight="1" x14ac:dyDescent="0.25">
      <c r="A93" s="110" t="s">
        <v>47</v>
      </c>
      <c r="B93" s="45"/>
      <c r="C93" s="45"/>
      <c r="D93" s="45"/>
      <c r="E93" s="45"/>
      <c r="F93" s="45"/>
      <c r="G93" s="45"/>
      <c r="H93" s="111" t="s">
        <v>48</v>
      </c>
    </row>
    <row r="94" spans="1:8" ht="12" customHeight="1" x14ac:dyDescent="0.25">
      <c r="A94" s="110" t="s">
        <v>15</v>
      </c>
      <c r="B94" s="45"/>
      <c r="C94" s="45"/>
      <c r="D94" s="45"/>
      <c r="E94" s="45"/>
      <c r="F94" s="45"/>
      <c r="G94" s="45"/>
      <c r="H94" s="111" t="s">
        <v>16</v>
      </c>
    </row>
    <row r="95" spans="1:8" ht="12" customHeight="1" x14ac:dyDescent="0.25">
      <c r="A95" s="108" t="s">
        <v>78</v>
      </c>
      <c r="B95" s="45"/>
      <c r="C95" s="45"/>
      <c r="D95" s="45"/>
      <c r="E95" s="45"/>
      <c r="F95" s="45"/>
      <c r="G95" s="45"/>
      <c r="H95" s="109" t="s">
        <v>17</v>
      </c>
    </row>
    <row r="96" spans="1:8" ht="12" customHeight="1" x14ac:dyDescent="0.25">
      <c r="A96" s="110" t="s">
        <v>18</v>
      </c>
      <c r="B96" s="45"/>
      <c r="C96" s="45"/>
      <c r="D96" s="45"/>
      <c r="E96" s="45"/>
      <c r="F96" s="45"/>
      <c r="G96" s="45"/>
      <c r="H96" s="111" t="s">
        <v>19</v>
      </c>
    </row>
    <row r="97" spans="1:8" ht="12" customHeight="1" x14ac:dyDescent="0.25">
      <c r="A97" s="110" t="s">
        <v>20</v>
      </c>
      <c r="B97" s="45"/>
      <c r="C97" s="45"/>
      <c r="D97" s="45"/>
      <c r="E97" s="45"/>
      <c r="F97" s="45"/>
      <c r="G97" s="45"/>
      <c r="H97" s="111" t="s">
        <v>21</v>
      </c>
    </row>
    <row r="98" spans="1:8" ht="12" customHeight="1" x14ac:dyDescent="0.25">
      <c r="A98" s="110" t="s">
        <v>35</v>
      </c>
      <c r="B98" s="45"/>
      <c r="C98" s="45"/>
      <c r="D98" s="45"/>
      <c r="E98" s="45"/>
      <c r="F98" s="45"/>
      <c r="G98" s="45"/>
      <c r="H98" s="111" t="s">
        <v>23</v>
      </c>
    </row>
    <row r="99" spans="1:8" ht="12" customHeight="1" x14ac:dyDescent="0.25">
      <c r="A99" s="110" t="s">
        <v>26</v>
      </c>
      <c r="B99" s="45"/>
      <c r="C99" s="45"/>
      <c r="D99" s="45"/>
      <c r="E99" s="45"/>
      <c r="F99" s="45"/>
      <c r="G99" s="45"/>
      <c r="H99" s="111" t="s">
        <v>27</v>
      </c>
    </row>
    <row r="100" spans="1:8" ht="12" customHeight="1" x14ac:dyDescent="0.25">
      <c r="A100" s="110" t="s">
        <v>28</v>
      </c>
      <c r="B100" s="45"/>
      <c r="C100" s="45"/>
      <c r="D100" s="45"/>
      <c r="E100" s="45"/>
      <c r="F100" s="45"/>
      <c r="G100" s="45"/>
      <c r="H100" s="111" t="s">
        <v>29</v>
      </c>
    </row>
    <row r="101" spans="1:8" ht="12" customHeight="1" x14ac:dyDescent="0.25">
      <c r="A101" s="110" t="s">
        <v>73</v>
      </c>
      <c r="B101" s="45"/>
      <c r="C101" s="45"/>
      <c r="D101" s="45"/>
      <c r="E101" s="45"/>
      <c r="F101" s="45"/>
      <c r="G101" s="45"/>
      <c r="H101" s="111" t="s">
        <v>76</v>
      </c>
    </row>
    <row r="102" spans="1:8" ht="14.1" customHeight="1" x14ac:dyDescent="0.25">
      <c r="A102" s="152" t="s">
        <v>49</v>
      </c>
      <c r="B102" s="136"/>
      <c r="C102" s="136"/>
      <c r="D102" s="136"/>
      <c r="E102" s="136"/>
      <c r="F102" s="136"/>
      <c r="G102" s="136"/>
      <c r="H102" s="196" t="s">
        <v>50</v>
      </c>
    </row>
    <row r="103" spans="1:8" ht="18" customHeight="1" x14ac:dyDescent="0.25">
      <c r="A103" s="288" t="s">
        <v>51</v>
      </c>
      <c r="B103" s="192">
        <f>B67-B68+B78+B88-B92-B102</f>
        <v>354.62112999999994</v>
      </c>
      <c r="C103" s="136">
        <f t="shared" ref="C103:G103" si="14">C67-C68+C78+C88-C92-C102</f>
        <v>538.22447999999986</v>
      </c>
      <c r="D103" s="136">
        <f t="shared" si="14"/>
        <v>943.13220000000001</v>
      </c>
      <c r="E103" s="136">
        <f t="shared" si="14"/>
        <v>353.92079999999999</v>
      </c>
      <c r="F103" s="136">
        <f t="shared" si="14"/>
        <v>12.7836</v>
      </c>
      <c r="G103" s="136">
        <f t="shared" si="14"/>
        <v>247.26019999999991</v>
      </c>
      <c r="H103" s="191" t="s">
        <v>52</v>
      </c>
    </row>
    <row r="104" spans="1:8" ht="18" customHeight="1" x14ac:dyDescent="0.25">
      <c r="A104" s="152" t="s">
        <v>53</v>
      </c>
      <c r="B104" s="192">
        <f>B105+B107</f>
        <v>354.62112999999999</v>
      </c>
      <c r="C104" s="136">
        <f t="shared" ref="C104:G104" si="15">C105+C107</f>
        <v>538.22447999999997</v>
      </c>
      <c r="D104" s="136">
        <f t="shared" si="15"/>
        <v>943.13220000000001</v>
      </c>
      <c r="E104" s="136">
        <f t="shared" si="15"/>
        <v>353.92079999999999</v>
      </c>
      <c r="F104" s="136">
        <f t="shared" si="15"/>
        <v>12.7836</v>
      </c>
      <c r="G104" s="136">
        <f t="shared" si="15"/>
        <v>247.07348000000002</v>
      </c>
      <c r="H104" s="196" t="s">
        <v>54</v>
      </c>
    </row>
    <row r="105" spans="1:8" ht="18" customHeight="1" x14ac:dyDescent="0.25">
      <c r="A105" s="153" t="s">
        <v>55</v>
      </c>
      <c r="B105" s="136"/>
      <c r="C105" s="136"/>
      <c r="D105" s="136">
        <v>943.13220000000001</v>
      </c>
      <c r="E105" s="136">
        <v>353.92079999999999</v>
      </c>
      <c r="F105" s="136">
        <v>12.7836</v>
      </c>
      <c r="G105" s="136">
        <v>9</v>
      </c>
      <c r="H105" s="191" t="s">
        <v>56</v>
      </c>
    </row>
    <row r="106" spans="1:8" ht="12" customHeight="1" x14ac:dyDescent="0.25">
      <c r="A106" s="154" t="s">
        <v>57</v>
      </c>
      <c r="B106" s="45"/>
      <c r="C106" s="45"/>
      <c r="D106" s="45"/>
      <c r="E106" s="45"/>
      <c r="F106" s="45"/>
      <c r="G106" s="45"/>
      <c r="H106" s="181" t="s">
        <v>58</v>
      </c>
    </row>
    <row r="107" spans="1:8" ht="18" customHeight="1" x14ac:dyDescent="0.25">
      <c r="A107" s="153" t="s">
        <v>59</v>
      </c>
      <c r="B107" s="192">
        <f>SUM(B108:B113)</f>
        <v>354.62112999999999</v>
      </c>
      <c r="C107" s="136">
        <f t="shared" ref="C107:G107" si="16">SUM(C108:C113)</f>
        <v>538.22447999999997</v>
      </c>
      <c r="D107" s="136">
        <f t="shared" si="16"/>
        <v>0</v>
      </c>
      <c r="E107" s="136">
        <f t="shared" si="16"/>
        <v>0</v>
      </c>
      <c r="F107" s="136">
        <f t="shared" si="16"/>
        <v>0</v>
      </c>
      <c r="G107" s="136">
        <f t="shared" si="16"/>
        <v>238.07348000000002</v>
      </c>
      <c r="H107" s="191" t="s">
        <v>60</v>
      </c>
    </row>
    <row r="108" spans="1:8" ht="12" customHeight="1" x14ac:dyDescent="0.25">
      <c r="A108" s="110" t="s">
        <v>61</v>
      </c>
      <c r="B108" s="45">
        <v>122.44956999999999</v>
      </c>
      <c r="C108" s="45">
        <v>491.96579000000003</v>
      </c>
      <c r="D108" s="45"/>
      <c r="E108" s="45"/>
      <c r="F108" s="45"/>
      <c r="G108" s="45">
        <v>63.86</v>
      </c>
      <c r="H108" s="111" t="s">
        <v>62</v>
      </c>
    </row>
    <row r="109" spans="1:8" ht="12" customHeight="1" x14ac:dyDescent="0.25">
      <c r="A109" s="73" t="s">
        <v>63</v>
      </c>
      <c r="B109" s="45">
        <v>73.97372</v>
      </c>
      <c r="C109" s="45"/>
      <c r="D109" s="45"/>
      <c r="E109" s="45"/>
      <c r="F109" s="45"/>
      <c r="G109" s="45"/>
      <c r="H109" s="75" t="s">
        <v>64</v>
      </c>
    </row>
    <row r="110" spans="1:8" ht="12" customHeight="1" x14ac:dyDescent="0.25">
      <c r="A110" s="73" t="s">
        <v>65</v>
      </c>
      <c r="B110" s="45"/>
      <c r="C110" s="45"/>
      <c r="D110" s="45"/>
      <c r="E110" s="45"/>
      <c r="F110" s="45"/>
      <c r="G110" s="45">
        <v>174.21348</v>
      </c>
      <c r="H110" s="75" t="s">
        <v>66</v>
      </c>
    </row>
    <row r="111" spans="1:8" ht="12" customHeight="1" x14ac:dyDescent="0.25">
      <c r="A111" s="73" t="s">
        <v>67</v>
      </c>
      <c r="B111" s="45">
        <v>36.089950000000002</v>
      </c>
      <c r="C111" s="45"/>
      <c r="D111" s="45"/>
      <c r="E111" s="45"/>
      <c r="F111" s="45"/>
      <c r="G111" s="45"/>
      <c r="H111" s="75" t="s">
        <v>68</v>
      </c>
    </row>
    <row r="112" spans="1:8" ht="12" customHeight="1" x14ac:dyDescent="0.25">
      <c r="A112" s="73" t="s">
        <v>69</v>
      </c>
      <c r="B112" s="45">
        <v>18.792400000000001</v>
      </c>
      <c r="C112" s="45"/>
      <c r="D112" s="45"/>
      <c r="E112" s="45"/>
      <c r="F112" s="45"/>
      <c r="G112" s="45"/>
      <c r="H112" s="75" t="s">
        <v>70</v>
      </c>
    </row>
    <row r="113" spans="1:8" ht="12" customHeight="1" x14ac:dyDescent="0.25">
      <c r="A113" s="73" t="s">
        <v>30</v>
      </c>
      <c r="B113" s="45">
        <v>103.31549</v>
      </c>
      <c r="C113" s="45">
        <v>46.258689999999994</v>
      </c>
      <c r="D113" s="45"/>
      <c r="E113" s="45"/>
      <c r="F113" s="45"/>
      <c r="G113" s="45"/>
      <c r="H113" s="75" t="s">
        <v>31</v>
      </c>
    </row>
    <row r="114" spans="1:8" x14ac:dyDescent="0.25">
      <c r="A114" s="152" t="s">
        <v>71</v>
      </c>
      <c r="B114" s="136">
        <f>B103-B104</f>
        <v>0</v>
      </c>
      <c r="C114" s="136">
        <f t="shared" ref="C114:G114" si="17">C103-C104</f>
        <v>0</v>
      </c>
      <c r="D114" s="136">
        <f t="shared" si="17"/>
        <v>0</v>
      </c>
      <c r="E114" s="136">
        <f t="shared" si="17"/>
        <v>0</v>
      </c>
      <c r="F114" s="136">
        <f t="shared" si="17"/>
        <v>0</v>
      </c>
      <c r="G114" s="136">
        <f t="shared" si="17"/>
        <v>0.18671999999989453</v>
      </c>
      <c r="H114" s="196" t="s">
        <v>72</v>
      </c>
    </row>
  </sheetData>
  <mergeCells count="2">
    <mergeCell ref="A2:H2"/>
    <mergeCell ref="A1:H1"/>
  </mergeCells>
  <pageMargins left="0.15748031496062992" right="0.15748031496062992" top="0.31496062992125984" bottom="0.31496062992125984" header="0.39370078740157483" footer="0.19685039370078741"/>
  <pageSetup paperSize="9" scale="9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D58"/>
  <sheetViews>
    <sheetView zoomScale="120" zoomScaleNormal="120" workbookViewId="0">
      <selection activeCell="M12" sqref="M12"/>
    </sheetView>
  </sheetViews>
  <sheetFormatPr defaultRowHeight="15" x14ac:dyDescent="0.25"/>
  <cols>
    <col min="1" max="1" width="32.7109375" customWidth="1"/>
    <col min="2" max="3" width="10.7109375" customWidth="1"/>
    <col min="4" max="4" width="32.7109375" customWidth="1"/>
  </cols>
  <sheetData>
    <row r="1" spans="1:4" x14ac:dyDescent="0.25">
      <c r="A1" s="445" t="s">
        <v>290</v>
      </c>
      <c r="B1" s="445"/>
      <c r="C1" s="445"/>
      <c r="D1" s="445"/>
    </row>
    <row r="2" spans="1:4" ht="12.75" customHeight="1" x14ac:dyDescent="0.25">
      <c r="A2" s="445" t="s">
        <v>291</v>
      </c>
      <c r="B2" s="445"/>
      <c r="C2" s="445"/>
      <c r="D2" s="445"/>
    </row>
    <row r="3" spans="1:4" ht="12.75" customHeight="1" x14ac:dyDescent="0.25">
      <c r="A3" s="34" t="s">
        <v>267</v>
      </c>
      <c r="B3" s="34"/>
      <c r="C3" s="34"/>
      <c r="D3" s="36" t="s">
        <v>0</v>
      </c>
    </row>
    <row r="4" spans="1:4" ht="24" customHeight="1" x14ac:dyDescent="0.25">
      <c r="A4" s="447"/>
      <c r="B4" s="395" t="s">
        <v>108</v>
      </c>
      <c r="C4" s="395" t="s">
        <v>108</v>
      </c>
      <c r="D4" s="449"/>
    </row>
    <row r="5" spans="1:4" ht="15" customHeight="1" x14ac:dyDescent="0.25">
      <c r="A5" s="448"/>
      <c r="B5" s="408" t="s">
        <v>296</v>
      </c>
      <c r="C5" s="408" t="s">
        <v>82</v>
      </c>
      <c r="D5" s="450"/>
    </row>
    <row r="6" spans="1:4" ht="12" customHeight="1" x14ac:dyDescent="0.25">
      <c r="A6" s="105" t="s">
        <v>1</v>
      </c>
      <c r="B6" s="276">
        <v>2686</v>
      </c>
      <c r="C6" s="11">
        <v>51.737732000000001</v>
      </c>
      <c r="D6" s="107" t="s">
        <v>2</v>
      </c>
    </row>
    <row r="7" spans="1:4" ht="12" customHeight="1" x14ac:dyDescent="0.25">
      <c r="A7" s="105" t="s">
        <v>3</v>
      </c>
      <c r="B7" s="25"/>
      <c r="C7" s="309"/>
      <c r="D7" s="180" t="s">
        <v>4</v>
      </c>
    </row>
    <row r="8" spans="1:4" ht="12" customHeight="1" x14ac:dyDescent="0.25">
      <c r="A8" s="105" t="s">
        <v>5</v>
      </c>
      <c r="B8" s="25"/>
      <c r="C8" s="310"/>
      <c r="D8" s="180" t="s">
        <v>6</v>
      </c>
    </row>
    <row r="9" spans="1:4" ht="12" customHeight="1" x14ac:dyDescent="0.25">
      <c r="A9" s="105" t="s">
        <v>7</v>
      </c>
      <c r="B9" s="25"/>
      <c r="C9" s="309"/>
      <c r="D9" s="107" t="s">
        <v>8</v>
      </c>
    </row>
    <row r="10" spans="1:4" ht="12" customHeight="1" x14ac:dyDescent="0.25">
      <c r="A10" s="105" t="s">
        <v>9</v>
      </c>
      <c r="B10" s="25"/>
      <c r="C10" s="309"/>
      <c r="D10" s="107" t="s">
        <v>10</v>
      </c>
    </row>
    <row r="11" spans="1:4" ht="18.75" customHeight="1" x14ac:dyDescent="0.25">
      <c r="A11" s="151" t="s">
        <v>11</v>
      </c>
      <c r="B11" s="277">
        <f>B6+B7-B8+B9-B10</f>
        <v>2686</v>
      </c>
      <c r="C11" s="147">
        <f>C6+C7-C8+C9-C10</f>
        <v>51.737732000000001</v>
      </c>
      <c r="D11" s="185" t="s">
        <v>12</v>
      </c>
    </row>
    <row r="12" spans="1:4" ht="18" customHeight="1" x14ac:dyDescent="0.25">
      <c r="A12" s="151" t="s">
        <v>13</v>
      </c>
      <c r="B12" s="277">
        <f>SUM(B13:B21)</f>
        <v>1343</v>
      </c>
      <c r="C12" s="147">
        <f>SUM(C13:C21)</f>
        <v>25.868866000000001</v>
      </c>
      <c r="D12" s="185" t="s">
        <v>14</v>
      </c>
    </row>
    <row r="13" spans="1:4" ht="12" customHeight="1" x14ac:dyDescent="0.25">
      <c r="A13" s="110" t="s">
        <v>15</v>
      </c>
      <c r="B13" s="28"/>
      <c r="C13" s="311"/>
      <c r="D13" s="111" t="s">
        <v>16</v>
      </c>
    </row>
    <row r="14" spans="1:4" ht="12" customHeight="1" x14ac:dyDescent="0.25">
      <c r="A14" s="112" t="s">
        <v>78</v>
      </c>
      <c r="B14" s="29"/>
      <c r="C14" s="312"/>
      <c r="D14" s="113" t="s">
        <v>88</v>
      </c>
    </row>
    <row r="15" spans="1:4" ht="12" customHeight="1" x14ac:dyDescent="0.25">
      <c r="A15" s="110" t="s">
        <v>18</v>
      </c>
      <c r="B15" s="317">
        <v>1343</v>
      </c>
      <c r="C15" s="311">
        <v>25.868866000000001</v>
      </c>
      <c r="D15" s="111" t="s">
        <v>19</v>
      </c>
    </row>
    <row r="16" spans="1:4" ht="12" customHeight="1" x14ac:dyDescent="0.25">
      <c r="A16" s="110" t="s">
        <v>20</v>
      </c>
      <c r="B16" s="28"/>
      <c r="C16" s="313"/>
      <c r="D16" s="111" t="s">
        <v>21</v>
      </c>
    </row>
    <row r="17" spans="1:4" ht="12" customHeight="1" x14ac:dyDescent="0.25">
      <c r="A17" s="110" t="s">
        <v>22</v>
      </c>
      <c r="B17" s="28"/>
      <c r="C17" s="314"/>
      <c r="D17" s="111" t="s">
        <v>23</v>
      </c>
    </row>
    <row r="18" spans="1:4" ht="12" customHeight="1" x14ac:dyDescent="0.25">
      <c r="A18" s="110" t="s">
        <v>24</v>
      </c>
      <c r="B18" s="28"/>
      <c r="C18" s="314"/>
      <c r="D18" s="111" t="s">
        <v>25</v>
      </c>
    </row>
    <row r="19" spans="1:4" ht="12" customHeight="1" x14ac:dyDescent="0.25">
      <c r="A19" s="110" t="s">
        <v>26</v>
      </c>
      <c r="B19" s="28"/>
      <c r="C19" s="314"/>
      <c r="D19" s="111" t="s">
        <v>27</v>
      </c>
    </row>
    <row r="20" spans="1:4" ht="12" customHeight="1" x14ac:dyDescent="0.25">
      <c r="A20" s="110" t="s">
        <v>28</v>
      </c>
      <c r="B20" s="28"/>
      <c r="C20" s="314"/>
      <c r="D20" s="111" t="s">
        <v>29</v>
      </c>
    </row>
    <row r="21" spans="1:4" ht="12" customHeight="1" x14ac:dyDescent="0.25">
      <c r="A21" s="110" t="s">
        <v>75</v>
      </c>
      <c r="B21" s="28"/>
      <c r="C21" s="314"/>
      <c r="D21" s="111" t="s">
        <v>76</v>
      </c>
    </row>
    <row r="22" spans="1:4" ht="18" customHeight="1" x14ac:dyDescent="0.25">
      <c r="A22" s="151" t="s">
        <v>32</v>
      </c>
      <c r="B22" s="278">
        <f>SUM(B23:B31)</f>
        <v>0</v>
      </c>
      <c r="C22" s="315">
        <f>SUM(C23:C31)</f>
        <v>0</v>
      </c>
      <c r="D22" s="185" t="s">
        <v>33</v>
      </c>
    </row>
    <row r="23" spans="1:4" ht="12" customHeight="1" x14ac:dyDescent="0.25">
      <c r="A23" s="110" t="s">
        <v>15</v>
      </c>
      <c r="B23" s="28"/>
      <c r="C23" s="314"/>
      <c r="D23" s="111" t="s">
        <v>16</v>
      </c>
    </row>
    <row r="24" spans="1:4" ht="12" customHeight="1" x14ac:dyDescent="0.25">
      <c r="A24" s="112" t="s">
        <v>78</v>
      </c>
      <c r="B24" s="29"/>
      <c r="C24" s="314"/>
      <c r="D24" s="113" t="s">
        <v>88</v>
      </c>
    </row>
    <row r="25" spans="1:4" ht="12" customHeight="1" x14ac:dyDescent="0.25">
      <c r="A25" s="110" t="s">
        <v>18</v>
      </c>
      <c r="B25" s="28"/>
      <c r="C25" s="314"/>
      <c r="D25" s="111" t="s">
        <v>19</v>
      </c>
    </row>
    <row r="26" spans="1:4" ht="12" customHeight="1" x14ac:dyDescent="0.25">
      <c r="A26" s="110" t="s">
        <v>20</v>
      </c>
      <c r="B26" s="28"/>
      <c r="C26" s="314"/>
      <c r="D26" s="111" t="s">
        <v>21</v>
      </c>
    </row>
    <row r="27" spans="1:4" ht="12" customHeight="1" x14ac:dyDescent="0.25">
      <c r="A27" s="110" t="s">
        <v>35</v>
      </c>
      <c r="B27" s="28"/>
      <c r="C27" s="314"/>
      <c r="D27" s="111" t="s">
        <v>23</v>
      </c>
    </row>
    <row r="28" spans="1:4" ht="12" customHeight="1" x14ac:dyDescent="0.25">
      <c r="A28" s="110" t="s">
        <v>24</v>
      </c>
      <c r="B28" s="28"/>
      <c r="C28" s="314"/>
      <c r="D28" s="111" t="s">
        <v>25</v>
      </c>
    </row>
    <row r="29" spans="1:4" ht="12" customHeight="1" x14ac:dyDescent="0.25">
      <c r="A29" s="110" t="s">
        <v>36</v>
      </c>
      <c r="B29" s="28"/>
      <c r="C29" s="314"/>
      <c r="D29" s="111" t="s">
        <v>27</v>
      </c>
    </row>
    <row r="30" spans="1:4" ht="12" customHeight="1" x14ac:dyDescent="0.25">
      <c r="A30" s="110" t="s">
        <v>28</v>
      </c>
      <c r="B30" s="28"/>
      <c r="C30" s="314"/>
      <c r="D30" s="111" t="s">
        <v>29</v>
      </c>
    </row>
    <row r="31" spans="1:4" ht="12" customHeight="1" x14ac:dyDescent="0.25">
      <c r="A31" s="110" t="s">
        <v>75</v>
      </c>
      <c r="B31" s="28"/>
      <c r="C31" s="314"/>
      <c r="D31" s="111" t="s">
        <v>76</v>
      </c>
    </row>
    <row r="32" spans="1:4" ht="15" customHeight="1" x14ac:dyDescent="0.25">
      <c r="A32" s="152" t="s">
        <v>37</v>
      </c>
      <c r="B32" s="278">
        <f>B33+B34+B35</f>
        <v>0</v>
      </c>
      <c r="C32" s="315">
        <f>C33+C34+C35</f>
        <v>0</v>
      </c>
      <c r="D32" s="191" t="s">
        <v>38</v>
      </c>
    </row>
    <row r="33" spans="1:4" ht="12" customHeight="1" x14ac:dyDescent="0.25">
      <c r="A33" s="112" t="s">
        <v>41</v>
      </c>
      <c r="B33" s="29"/>
      <c r="C33" s="314"/>
      <c r="D33" s="113" t="s">
        <v>42</v>
      </c>
    </row>
    <row r="34" spans="1:4" ht="12" customHeight="1" x14ac:dyDescent="0.25">
      <c r="A34" s="110" t="s">
        <v>39</v>
      </c>
      <c r="B34" s="28"/>
      <c r="C34" s="314"/>
      <c r="D34" s="111" t="s">
        <v>40</v>
      </c>
    </row>
    <row r="35" spans="1:4" ht="12" customHeight="1" x14ac:dyDescent="0.25">
      <c r="A35" s="112" t="s">
        <v>43</v>
      </c>
      <c r="B35" s="29"/>
      <c r="C35" s="314"/>
      <c r="D35" s="113" t="s">
        <v>44</v>
      </c>
    </row>
    <row r="36" spans="1:4" ht="20.100000000000001" customHeight="1" x14ac:dyDescent="0.25">
      <c r="A36" s="153" t="s">
        <v>45</v>
      </c>
      <c r="B36" s="291">
        <f>SUM(B37:B45)</f>
        <v>0</v>
      </c>
      <c r="C36" s="147">
        <f>SUM(C37:C45)</f>
        <v>0</v>
      </c>
      <c r="D36" s="191" t="s">
        <v>46</v>
      </c>
    </row>
    <row r="37" spans="1:4" ht="12" customHeight="1" x14ac:dyDescent="0.25">
      <c r="A37" s="110" t="s">
        <v>47</v>
      </c>
      <c r="B37" s="28"/>
      <c r="C37" s="314"/>
      <c r="D37" s="111" t="s">
        <v>48</v>
      </c>
    </row>
    <row r="38" spans="1:4" ht="12" customHeight="1" x14ac:dyDescent="0.25">
      <c r="A38" s="110" t="s">
        <v>15</v>
      </c>
      <c r="B38" s="28"/>
      <c r="C38" s="314"/>
      <c r="D38" s="111" t="s">
        <v>16</v>
      </c>
    </row>
    <row r="39" spans="1:4" ht="12" customHeight="1" x14ac:dyDescent="0.25">
      <c r="A39" s="112" t="s">
        <v>78</v>
      </c>
      <c r="B39" s="29"/>
      <c r="C39" s="314"/>
      <c r="D39" s="113" t="s">
        <v>88</v>
      </c>
    </row>
    <row r="40" spans="1:4" ht="12" customHeight="1" x14ac:dyDescent="0.25">
      <c r="A40" s="110" t="s">
        <v>18</v>
      </c>
      <c r="B40" s="28"/>
      <c r="C40" s="314"/>
      <c r="D40" s="111" t="s">
        <v>19</v>
      </c>
    </row>
    <row r="41" spans="1:4" ht="12" customHeight="1" x14ac:dyDescent="0.25">
      <c r="A41" s="110" t="s">
        <v>20</v>
      </c>
      <c r="B41" s="28"/>
      <c r="C41" s="314"/>
      <c r="D41" s="111" t="s">
        <v>21</v>
      </c>
    </row>
    <row r="42" spans="1:4" ht="12" customHeight="1" x14ac:dyDescent="0.25">
      <c r="A42" s="110" t="s">
        <v>35</v>
      </c>
      <c r="B42" s="28"/>
      <c r="C42" s="314"/>
      <c r="D42" s="111" t="s">
        <v>23</v>
      </c>
    </row>
    <row r="43" spans="1:4" ht="12" customHeight="1" x14ac:dyDescent="0.25">
      <c r="A43" s="110" t="s">
        <v>26</v>
      </c>
      <c r="B43" s="28"/>
      <c r="C43" s="314"/>
      <c r="D43" s="111" t="s">
        <v>27</v>
      </c>
    </row>
    <row r="44" spans="1:4" ht="12" customHeight="1" x14ac:dyDescent="0.25">
      <c r="A44" s="110" t="s">
        <v>28</v>
      </c>
      <c r="B44" s="28"/>
      <c r="C44" s="314"/>
      <c r="D44" s="111" t="s">
        <v>29</v>
      </c>
    </row>
    <row r="45" spans="1:4" ht="12" customHeight="1" x14ac:dyDescent="0.25">
      <c r="A45" s="110" t="s">
        <v>75</v>
      </c>
      <c r="B45" s="28"/>
      <c r="C45" s="314"/>
      <c r="D45" s="111" t="s">
        <v>76</v>
      </c>
    </row>
    <row r="46" spans="1:4" x14ac:dyDescent="0.25">
      <c r="A46" s="152" t="s">
        <v>49</v>
      </c>
      <c r="B46" s="193"/>
      <c r="C46" s="315"/>
      <c r="D46" s="196" t="s">
        <v>50</v>
      </c>
    </row>
    <row r="47" spans="1:4" ht="18.75" customHeight="1" x14ac:dyDescent="0.25">
      <c r="A47" s="153" t="s">
        <v>51</v>
      </c>
      <c r="B47" s="291">
        <f>B11-B12+B22+B32-B36-B46</f>
        <v>1343</v>
      </c>
      <c r="C47" s="147">
        <f>C11-C12+C22+C32-C36-C46</f>
        <v>25.868866000000001</v>
      </c>
      <c r="D47" s="191" t="s">
        <v>52</v>
      </c>
    </row>
    <row r="48" spans="1:4" x14ac:dyDescent="0.25">
      <c r="A48" s="152" t="s">
        <v>53</v>
      </c>
      <c r="B48" s="278">
        <f>B49+B51</f>
        <v>1343</v>
      </c>
      <c r="C48" s="148">
        <f>C49+C51</f>
        <v>25.868866000000001</v>
      </c>
      <c r="D48" s="196" t="s">
        <v>54</v>
      </c>
    </row>
    <row r="49" spans="1:4" ht="18" customHeight="1" x14ac:dyDescent="0.25">
      <c r="A49" s="153" t="s">
        <v>55</v>
      </c>
      <c r="B49" s="197"/>
      <c r="C49" s="147"/>
      <c r="D49" s="191" t="s">
        <v>56</v>
      </c>
    </row>
    <row r="50" spans="1:4" ht="11.25" customHeight="1" x14ac:dyDescent="0.25">
      <c r="A50" s="154" t="s">
        <v>57</v>
      </c>
      <c r="B50" s="32"/>
      <c r="C50" s="275"/>
      <c r="D50" s="181" t="s">
        <v>58</v>
      </c>
    </row>
    <row r="51" spans="1:4" ht="18.75" customHeight="1" x14ac:dyDescent="0.25">
      <c r="A51" s="153" t="s">
        <v>59</v>
      </c>
      <c r="B51" s="277">
        <f>SUM(B52:B57)</f>
        <v>1343</v>
      </c>
      <c r="C51" s="147">
        <f>SUM(C52:C57)</f>
        <v>25.868866000000001</v>
      </c>
      <c r="D51" s="191" t="s">
        <v>60</v>
      </c>
    </row>
    <row r="52" spans="1:4" ht="12" customHeight="1" x14ac:dyDescent="0.25">
      <c r="A52" s="110" t="s">
        <v>61</v>
      </c>
      <c r="B52" s="318">
        <v>1343</v>
      </c>
      <c r="C52" s="312">
        <v>25.868866000000001</v>
      </c>
      <c r="D52" s="111" t="s">
        <v>62</v>
      </c>
    </row>
    <row r="53" spans="1:4" ht="12" customHeight="1" x14ac:dyDescent="0.25">
      <c r="A53" s="73" t="s">
        <v>63</v>
      </c>
      <c r="B53" s="33"/>
      <c r="C53" s="312"/>
      <c r="D53" s="75" t="s">
        <v>64</v>
      </c>
    </row>
    <row r="54" spans="1:4" ht="12" customHeight="1" x14ac:dyDescent="0.25">
      <c r="A54" s="73" t="s">
        <v>65</v>
      </c>
      <c r="B54" s="33"/>
      <c r="C54" s="312"/>
      <c r="D54" s="75" t="s">
        <v>66</v>
      </c>
    </row>
    <row r="55" spans="1:4" ht="12" customHeight="1" x14ac:dyDescent="0.25">
      <c r="A55" s="73" t="s">
        <v>67</v>
      </c>
      <c r="B55" s="33"/>
      <c r="C55" s="312"/>
      <c r="D55" s="75" t="s">
        <v>68</v>
      </c>
    </row>
    <row r="56" spans="1:4" ht="12" customHeight="1" x14ac:dyDescent="0.25">
      <c r="A56" s="73" t="s">
        <v>69</v>
      </c>
      <c r="B56" s="33"/>
      <c r="C56" s="312"/>
      <c r="D56" s="75" t="s">
        <v>70</v>
      </c>
    </row>
    <row r="57" spans="1:4" ht="12" customHeight="1" x14ac:dyDescent="0.25">
      <c r="A57" s="73" t="s">
        <v>30</v>
      </c>
      <c r="B57" s="33"/>
      <c r="C57" s="312"/>
      <c r="D57" s="75" t="s">
        <v>31</v>
      </c>
    </row>
    <row r="58" spans="1:4" x14ac:dyDescent="0.25">
      <c r="A58" s="152" t="s">
        <v>71</v>
      </c>
      <c r="B58" s="319">
        <f>B47-B48</f>
        <v>0</v>
      </c>
      <c r="C58" s="316">
        <f>C47-C48</f>
        <v>0</v>
      </c>
      <c r="D58" s="196" t="s">
        <v>72</v>
      </c>
    </row>
  </sheetData>
  <mergeCells count="4">
    <mergeCell ref="A4:A5"/>
    <mergeCell ref="D4:D5"/>
    <mergeCell ref="A2:D2"/>
    <mergeCell ref="A1:D1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Садржај</vt:lpstr>
      <vt:lpstr>1.1</vt:lpstr>
      <vt:lpstr>1.2</vt:lpstr>
      <vt:lpstr>1.3</vt:lpstr>
      <vt:lpstr>1.4</vt:lpstr>
      <vt:lpstr>1.5</vt:lpstr>
      <vt:lpstr>1.6</vt:lpstr>
      <vt:lpstr>1.6a</vt:lpstr>
      <vt:lpstr>1.7</vt:lpstr>
      <vt:lpstr>2.1</vt:lpstr>
      <vt:lpstr>2.2</vt:lpstr>
      <vt:lpstr>2.3</vt:lpstr>
      <vt:lpstr>2.4</vt:lpstr>
      <vt:lpstr>2.5</vt:lpstr>
      <vt:lpstr>2.6</vt:lpstr>
      <vt:lpstr>3.1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 </dc:creator>
  <cp:lastModifiedBy>Vladan Sibinovic</cp:lastModifiedBy>
  <cp:lastPrinted>2025-12-08T12:32:17Z</cp:lastPrinted>
  <dcterms:created xsi:type="dcterms:W3CDTF">2017-01-03T12:29:10Z</dcterms:created>
  <dcterms:modified xsi:type="dcterms:W3CDTF">2025-12-24T07:13:15Z</dcterms:modified>
</cp:coreProperties>
</file>